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15" windowWidth="14670" windowHeight="8565" firstSheet="2" activeTab="9"/>
  </bookViews>
  <sheets>
    <sheet name="Usage notes" sheetId="57" r:id="rId1"/>
    <sheet name="Prison numbers" sheetId="1" r:id="rId2"/>
    <sheet name="Prison population tables" sheetId="55" r:id="rId3"/>
    <sheet name="Data for annual graphs" sheetId="61" r:id="rId4"/>
    <sheet name="Remand" sheetId="4" r:id="rId5"/>
    <sheet name="Remand annual" sheetId="62" r:id="rId6"/>
    <sheet name="Sentenced" sheetId="13" r:id="rId7"/>
    <sheet name="Sentenced annual" sheetId="63" r:id="rId8"/>
    <sheet name="Total" sheetId="14" r:id="rId9"/>
    <sheet name="Total annual" sheetId="64" r:id="rId10"/>
  </sheets>
  <calcPr calcId="125725"/>
</workbook>
</file>

<file path=xl/calcChain.xml><?xml version="1.0" encoding="utf-8"?>
<calcChain xmlns="http://schemas.openxmlformats.org/spreadsheetml/2006/main">
  <c r="N75" i="61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M67"/>
  <c r="L67"/>
  <c r="K67"/>
  <c r="N66"/>
  <c r="M66"/>
  <c r="L66"/>
  <c r="K66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X24" i="1"/>
  <c r="X23"/>
  <c r="U23"/>
  <c r="X22"/>
  <c r="U22"/>
  <c r="X21"/>
  <c r="U21"/>
  <c r="X20"/>
  <c r="U20"/>
  <c r="X19"/>
  <c r="U19"/>
  <c r="X18"/>
  <c r="U18"/>
  <c r="X17"/>
  <c r="U17"/>
  <c r="X16"/>
  <c r="U16"/>
  <c r="X15"/>
  <c r="U15"/>
  <c r="U14"/>
  <c r="T14"/>
  <c r="T13"/>
  <c r="T12"/>
  <c r="T11"/>
  <c r="T10"/>
  <c r="T9"/>
  <c r="T8"/>
  <c r="T7"/>
  <c r="T6"/>
  <c r="T5"/>
  <c r="T4"/>
  <c r="T3"/>
  <c r="T2"/>
  <c r="Q24"/>
  <c r="Q23"/>
  <c r="Q22"/>
  <c r="Q21"/>
  <c r="Q20"/>
  <c r="Q19"/>
  <c r="Q18"/>
  <c r="Q17"/>
  <c r="Q16"/>
  <c r="Q15"/>
  <c r="N23"/>
  <c r="N22"/>
  <c r="N21"/>
  <c r="N20"/>
  <c r="N19"/>
  <c r="N18"/>
  <c r="N17"/>
  <c r="N16"/>
  <c r="N15"/>
  <c r="N14"/>
  <c r="M14"/>
  <c r="M13"/>
  <c r="M12"/>
  <c r="M11"/>
  <c r="M10"/>
  <c r="M9"/>
  <c r="M8"/>
  <c r="M7"/>
  <c r="M6"/>
  <c r="M5"/>
  <c r="M4"/>
  <c r="M3"/>
  <c r="M2"/>
  <c r="I266" l="1"/>
  <c r="I265"/>
  <c r="I264"/>
  <c r="I263"/>
  <c r="I262"/>
  <c r="I261"/>
  <c r="I260"/>
  <c r="I259"/>
  <c r="I258"/>
  <c r="I257"/>
  <c r="I256"/>
  <c r="I255"/>
  <c r="H14" i="55"/>
  <c r="H13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J4"/>
  <c r="H4"/>
  <c r="I4" s="1"/>
  <c r="E13"/>
  <c r="E5"/>
  <c r="C14"/>
  <c r="C13"/>
  <c r="C12"/>
  <c r="E12" s="1"/>
  <c r="C11"/>
  <c r="E11" s="1"/>
  <c r="C10"/>
  <c r="E10" s="1"/>
  <c r="C9"/>
  <c r="E9" s="1"/>
  <c r="C8"/>
  <c r="E8" s="1"/>
  <c r="C7"/>
  <c r="E7" s="1"/>
  <c r="C6"/>
  <c r="E6" s="1"/>
  <c r="C5"/>
  <c r="C4"/>
  <c r="E4" s="1"/>
  <c r="H161" i="1"/>
  <c r="H157"/>
  <c r="H153"/>
  <c r="H149"/>
  <c r="H145"/>
  <c r="H144"/>
  <c r="H163"/>
  <c r="H162"/>
  <c r="H160"/>
  <c r="H159"/>
  <c r="H158"/>
  <c r="H156"/>
  <c r="H155"/>
  <c r="H154"/>
  <c r="H152"/>
  <c r="H151"/>
  <c r="H150"/>
  <c r="J278"/>
  <c r="J277"/>
  <c r="J276"/>
  <c r="J275"/>
  <c r="J274"/>
  <c r="J273"/>
  <c r="J272"/>
  <c r="J271"/>
  <c r="J270"/>
  <c r="J269"/>
  <c r="J268"/>
  <c r="J267"/>
  <c r="AE24" s="1"/>
  <c r="J266"/>
  <c r="J265"/>
  <c r="J264"/>
  <c r="J263"/>
  <c r="J262"/>
  <c r="J261"/>
  <c r="J260"/>
  <c r="J259"/>
  <c r="J258"/>
  <c r="J257"/>
  <c r="J256"/>
  <c r="J255"/>
  <c r="AE23" s="1"/>
  <c r="J254"/>
  <c r="J253"/>
  <c r="J252"/>
  <c r="J251"/>
  <c r="J250"/>
  <c r="J249"/>
  <c r="J248"/>
  <c r="J247"/>
  <c r="J246"/>
  <c r="J245"/>
  <c r="J244"/>
  <c r="J243"/>
  <c r="AE22" s="1"/>
  <c r="J242"/>
  <c r="J241"/>
  <c r="J240"/>
  <c r="J239"/>
  <c r="J238"/>
  <c r="J237"/>
  <c r="J236"/>
  <c r="J235"/>
  <c r="J234"/>
  <c r="J233"/>
  <c r="J232"/>
  <c r="J231"/>
  <c r="AE21" s="1"/>
  <c r="J230"/>
  <c r="J229"/>
  <c r="J228"/>
  <c r="J227"/>
  <c r="J226"/>
  <c r="J225"/>
  <c r="J224"/>
  <c r="J223"/>
  <c r="J222"/>
  <c r="J221"/>
  <c r="J220"/>
  <c r="J219"/>
  <c r="AE20" s="1"/>
  <c r="J218"/>
  <c r="J217"/>
  <c r="J216"/>
  <c r="J215"/>
  <c r="J214"/>
  <c r="J213"/>
  <c r="J212"/>
  <c r="J211"/>
  <c r="J210"/>
  <c r="J209"/>
  <c r="J208"/>
  <c r="J207"/>
  <c r="AE19" s="1"/>
  <c r="J206"/>
  <c r="J205"/>
  <c r="J204"/>
  <c r="J203"/>
  <c r="J202"/>
  <c r="J201"/>
  <c r="J200"/>
  <c r="J199"/>
  <c r="J198"/>
  <c r="J197"/>
  <c r="J196"/>
  <c r="J195"/>
  <c r="AE18" s="1"/>
  <c r="J194"/>
  <c r="J193"/>
  <c r="J192"/>
  <c r="J191"/>
  <c r="J190"/>
  <c r="J189"/>
  <c r="J188"/>
  <c r="J187"/>
  <c r="J186"/>
  <c r="J185"/>
  <c r="J184"/>
  <c r="J183"/>
  <c r="AE17" s="1"/>
  <c r="J182"/>
  <c r="J181"/>
  <c r="J180"/>
  <c r="J179"/>
  <c r="J178"/>
  <c r="J177"/>
  <c r="J176"/>
  <c r="J175"/>
  <c r="J174"/>
  <c r="J173"/>
  <c r="J172"/>
  <c r="J171"/>
  <c r="AE16" s="1"/>
  <c r="J170"/>
  <c r="J169"/>
  <c r="J168"/>
  <c r="J167"/>
  <c r="J166"/>
  <c r="J165"/>
  <c r="J164"/>
  <c r="J163"/>
  <c r="J162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AB14" s="1"/>
  <c r="H148"/>
  <c r="H146"/>
  <c r="H142"/>
  <c r="H138"/>
  <c r="H137"/>
  <c r="H134"/>
  <c r="H133"/>
  <c r="H130"/>
  <c r="H129"/>
  <c r="H126"/>
  <c r="H125"/>
  <c r="H122"/>
  <c r="H121"/>
  <c r="H118"/>
  <c r="H117"/>
  <c r="H114"/>
  <c r="H113"/>
  <c r="H110"/>
  <c r="H109"/>
  <c r="H106"/>
  <c r="H105"/>
  <c r="H102"/>
  <c r="H101"/>
  <c r="H98"/>
  <c r="H97"/>
  <c r="H94"/>
  <c r="H93"/>
  <c r="H90"/>
  <c r="H89"/>
  <c r="H86"/>
  <c r="H85"/>
  <c r="H82"/>
  <c r="H81"/>
  <c r="H78"/>
  <c r="H77"/>
  <c r="H74"/>
  <c r="H73"/>
  <c r="H70"/>
  <c r="H69"/>
  <c r="H66"/>
  <c r="H65"/>
  <c r="H62"/>
  <c r="H61"/>
  <c r="H58"/>
  <c r="H57"/>
  <c r="H54"/>
  <c r="H53"/>
  <c r="H50"/>
  <c r="H49"/>
  <c r="H46"/>
  <c r="H45"/>
  <c r="H42"/>
  <c r="H41"/>
  <c r="H38"/>
  <c r="H37"/>
  <c r="H34"/>
  <c r="H33"/>
  <c r="H30"/>
  <c r="H29"/>
  <c r="H26"/>
  <c r="H25"/>
  <c r="H22"/>
  <c r="H21"/>
  <c r="H18"/>
  <c r="H17"/>
  <c r="H14"/>
  <c r="H13"/>
  <c r="H10"/>
  <c r="H9"/>
  <c r="H6"/>
  <c r="H5"/>
  <c r="H2"/>
  <c r="H147"/>
  <c r="M4" i="55" s="1"/>
  <c r="N4" s="1"/>
  <c r="H143" i="1"/>
  <c r="H141"/>
  <c r="H140"/>
  <c r="H139"/>
  <c r="H136"/>
  <c r="H135"/>
  <c r="H132"/>
  <c r="H131"/>
  <c r="H128"/>
  <c r="H127"/>
  <c r="H124"/>
  <c r="H123"/>
  <c r="H120"/>
  <c r="H119"/>
  <c r="H116"/>
  <c r="H115"/>
  <c r="H112"/>
  <c r="H111"/>
  <c r="H108"/>
  <c r="H107"/>
  <c r="H104"/>
  <c r="H103"/>
  <c r="H100"/>
  <c r="H99"/>
  <c r="H96"/>
  <c r="H95"/>
  <c r="H92"/>
  <c r="H91"/>
  <c r="H88"/>
  <c r="H87"/>
  <c r="H84"/>
  <c r="H83"/>
  <c r="H80"/>
  <c r="H79"/>
  <c r="H76"/>
  <c r="H75"/>
  <c r="H72"/>
  <c r="H71"/>
  <c r="H68"/>
  <c r="H67"/>
  <c r="H64"/>
  <c r="H63"/>
  <c r="H60"/>
  <c r="H59"/>
  <c r="H56"/>
  <c r="H55"/>
  <c r="H52"/>
  <c r="H51"/>
  <c r="H48"/>
  <c r="H47"/>
  <c r="H44"/>
  <c r="H43"/>
  <c r="H40"/>
  <c r="H39"/>
  <c r="H36"/>
  <c r="H35"/>
  <c r="H32"/>
  <c r="H31"/>
  <c r="H28"/>
  <c r="H27"/>
  <c r="H24"/>
  <c r="H23"/>
  <c r="H20"/>
  <c r="H19"/>
  <c r="H16"/>
  <c r="H15"/>
  <c r="H12"/>
  <c r="H11"/>
  <c r="H8"/>
  <c r="H7"/>
  <c r="H4"/>
  <c r="H3"/>
  <c r="M10" i="55" l="1"/>
  <c r="O10" s="1"/>
  <c r="M14"/>
  <c r="N14" s="1"/>
  <c r="AA4" i="1"/>
  <c r="AA10"/>
  <c r="AB18"/>
  <c r="AB19"/>
  <c r="AB20"/>
  <c r="AB21"/>
  <c r="AB22"/>
  <c r="AE15"/>
  <c r="M5" i="55"/>
  <c r="O5" s="1"/>
  <c r="M9"/>
  <c r="O9" s="1"/>
  <c r="M13"/>
  <c r="N13" s="1"/>
  <c r="M8"/>
  <c r="N9" s="1"/>
  <c r="M12"/>
  <c r="M6"/>
  <c r="O6" s="1"/>
  <c r="AA2" i="1"/>
  <c r="AA6"/>
  <c r="AA8"/>
  <c r="AA12"/>
  <c r="AA14"/>
  <c r="AB15"/>
  <c r="AB16"/>
  <c r="AB17"/>
  <c r="AA3"/>
  <c r="AA5"/>
  <c r="AA7"/>
  <c r="AA9"/>
  <c r="AA11"/>
  <c r="AA13"/>
  <c r="M7" i="55"/>
  <c r="O7" s="1"/>
  <c r="M11"/>
  <c r="O11" s="1"/>
  <c r="AB23" i="1"/>
  <c r="D4" i="55"/>
  <c r="I7"/>
  <c r="O4"/>
  <c r="I13"/>
  <c r="O8"/>
  <c r="O12"/>
  <c r="N5"/>
  <c r="J13"/>
  <c r="O13"/>
  <c r="N8"/>
  <c r="N7"/>
  <c r="N12"/>
  <c r="N6"/>
  <c r="I14"/>
  <c r="I9"/>
  <c r="I10"/>
  <c r="I5"/>
  <c r="I11"/>
  <c r="I8"/>
  <c r="I12"/>
  <c r="I6"/>
  <c r="D12"/>
  <c r="D9"/>
  <c r="D8"/>
  <c r="D6"/>
  <c r="D14"/>
  <c r="D7"/>
  <c r="D11"/>
  <c r="D13"/>
  <c r="D5"/>
  <c r="D10"/>
  <c r="N10" l="1"/>
  <c r="N11"/>
</calcChain>
</file>

<file path=xl/sharedStrings.xml><?xml version="1.0" encoding="utf-8"?>
<sst xmlns="http://schemas.openxmlformats.org/spreadsheetml/2006/main" count="211" uniqueCount="47">
  <si>
    <t>Date</t>
  </si>
  <si>
    <t>Fiscal year</t>
  </si>
  <si>
    <t>Annual change</t>
  </si>
  <si>
    <t>2015-2016</t>
  </si>
  <si>
    <t>2016-2017</t>
  </si>
  <si>
    <t>2017-2018</t>
  </si>
  <si>
    <t>Remand</t>
  </si>
  <si>
    <t>Sentenced</t>
  </si>
  <si>
    <t>Total</t>
  </si>
  <si>
    <t>2018-2019</t>
  </si>
  <si>
    <t>2019-2020</t>
  </si>
  <si>
    <t>2021-2022</t>
  </si>
  <si>
    <t>2022-2023</t>
  </si>
  <si>
    <t>2020-2021</t>
  </si>
  <si>
    <t>Remand population</t>
  </si>
  <si>
    <t>Sentenced population</t>
  </si>
  <si>
    <t>Total population</t>
  </si>
  <si>
    <t>n/a</t>
  </si>
  <si>
    <t>Forecast 2014</t>
  </si>
  <si>
    <t>2023-2024</t>
  </si>
  <si>
    <t>Population maximum</t>
  </si>
  <si>
    <t>Compared to 2014 forecast</t>
  </si>
  <si>
    <t>2014-2015 (actual)</t>
  </si>
  <si>
    <t>2024-2025</t>
  </si>
  <si>
    <t>Forecast 2015</t>
  </si>
  <si>
    <t>Annual maxima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</si>
  <si>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</si>
  <si>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</si>
  <si>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</si>
  <si>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</si>
  <si>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</si>
  <si>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</si>
  <si>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</si>
  <si>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</si>
  <si>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</si>
  <si>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</si>
  <si>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</si>
  <si>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 xml:space="preserve">2014-2015 </t>
  </si>
  <si>
    <t>2013-2014</t>
  </si>
  <si>
    <t>5% interval</t>
  </si>
  <si>
    <t>25% interval</t>
  </si>
  <si>
    <t>75% interval</t>
  </si>
  <si>
    <t>95% interval</t>
  </si>
  <si>
    <t>CI1</t>
  </si>
  <si>
    <t>CI2</t>
  </si>
  <si>
    <t>CI3</t>
  </si>
  <si>
    <t>CI4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</si>
</sst>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.5"/>
      <color theme="1"/>
      <name val="Arial"/>
      <family val="2"/>
    </font>
    <font>
      <sz val="10"/>
      <name val="MS Sans Serif"/>
      <family val="2"/>
    </font>
    <font>
      <sz val="11.5"/>
      <name val="Arial"/>
      <family val="2"/>
    </font>
    <font>
      <sz val="10"/>
      <name val="Arial"/>
      <family val="2"/>
    </font>
    <font>
      <sz val="10"/>
      <color indexed="60"/>
      <name val="MS Sans Serif"/>
      <family val="2"/>
    </font>
    <font>
      <sz val="10"/>
      <color indexed="12"/>
      <name val="MS Sans Serif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.5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17" fontId="8" fillId="0" borderId="2" xfId="0" applyNumberFormat="1" applyFont="1" applyBorder="1" applyAlignment="1" applyProtection="1">
      <alignment vertical="center"/>
    </xf>
    <xf numFmtId="17" fontId="8" fillId="0" borderId="11" xfId="0" applyNumberFormat="1" applyFont="1" applyBorder="1" applyAlignment="1" applyProtection="1">
      <alignment vertical="center"/>
    </xf>
    <xf numFmtId="0" fontId="0" fillId="0" borderId="0" xfId="0" applyFont="1"/>
    <xf numFmtId="3" fontId="0" fillId="0" borderId="0" xfId="0" applyNumberFormat="1"/>
    <xf numFmtId="3" fontId="0" fillId="0" borderId="0" xfId="0" applyNumberFormat="1" applyFont="1"/>
    <xf numFmtId="3" fontId="0" fillId="0" borderId="0" xfId="0" applyNumberFormat="1" applyFont="1" applyBorder="1"/>
    <xf numFmtId="0" fontId="9" fillId="2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 applyAlignment="1" applyProtection="1">
      <alignment vertical="center"/>
    </xf>
    <xf numFmtId="3" fontId="0" fillId="0" borderId="12" xfId="0" applyNumberFormat="1" applyFont="1" applyBorder="1" applyAlignment="1" applyProtection="1">
      <alignment vertical="center"/>
    </xf>
    <xf numFmtId="3" fontId="0" fillId="0" borderId="0" xfId="0" applyNumberFormat="1" applyBorder="1"/>
    <xf numFmtId="0" fontId="0" fillId="0" borderId="0" xfId="0" applyBorder="1"/>
    <xf numFmtId="3" fontId="6" fillId="0" borderId="0" xfId="1" applyNumberFormat="1" applyFont="1" applyBorder="1"/>
    <xf numFmtId="3" fontId="7" fillId="0" borderId="3" xfId="1" applyNumberFormat="1" applyFont="1" applyBorder="1"/>
    <xf numFmtId="17" fontId="3" fillId="0" borderId="2" xfId="1" applyNumberFormat="1" applyBorder="1"/>
    <xf numFmtId="3" fontId="10" fillId="0" borderId="1" xfId="2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 applyProtection="1">
      <alignment vertical="center"/>
    </xf>
    <xf numFmtId="3" fontId="2" fillId="0" borderId="0" xfId="1" applyNumberFormat="1" applyFont="1" applyBorder="1"/>
    <xf numFmtId="3" fontId="2" fillId="0" borderId="3" xfId="1" applyNumberFormat="1" applyFont="1" applyBorder="1"/>
    <xf numFmtId="3" fontId="0" fillId="0" borderId="3" xfId="0" applyNumberFormat="1" applyFont="1" applyBorder="1"/>
    <xf numFmtId="0" fontId="0" fillId="0" borderId="6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12" xfId="0" applyNumberFormat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3" fontId="4" fillId="0" borderId="0" xfId="0" applyNumberFormat="1" applyFont="1" applyBorder="1"/>
    <xf numFmtId="3" fontId="5" fillId="0" borderId="3" xfId="0" applyNumberFormat="1" applyFont="1" applyBorder="1"/>
    <xf numFmtId="3" fontId="6" fillId="0" borderId="0" xfId="0" applyNumberFormat="1" applyFont="1" applyBorder="1"/>
    <xf numFmtId="3" fontId="7" fillId="0" borderId="3" xfId="0" applyNumberFormat="1" applyFont="1" applyBorder="1"/>
    <xf numFmtId="0" fontId="0" fillId="0" borderId="6" xfId="0" applyBorder="1"/>
    <xf numFmtId="0" fontId="0" fillId="0" borderId="3" xfId="0" applyFont="1" applyBorder="1"/>
    <xf numFmtId="3" fontId="0" fillId="0" borderId="0" xfId="0" applyNumberFormat="1" applyFill="1" applyBorder="1"/>
    <xf numFmtId="3" fontId="0" fillId="0" borderId="7" xfId="0" applyNumberFormat="1" applyFont="1" applyBorder="1"/>
    <xf numFmtId="0" fontId="11" fillId="0" borderId="0" xfId="0" applyFont="1" applyBorder="1"/>
    <xf numFmtId="3" fontId="2" fillId="0" borderId="0" xfId="0" applyNumberFormat="1" applyFont="1" applyBorder="1"/>
    <xf numFmtId="17" fontId="8" fillId="0" borderId="3" xfId="0" applyNumberFormat="1" applyFont="1" applyBorder="1" applyAlignment="1" applyProtection="1">
      <alignment vertical="center"/>
    </xf>
    <xf numFmtId="17" fontId="3" fillId="0" borderId="3" xfId="1" applyNumberFormat="1" applyBorder="1"/>
    <xf numFmtId="17" fontId="3" fillId="0" borderId="2" xfId="1" applyNumberFormat="1" applyFont="1" applyBorder="1"/>
    <xf numFmtId="17" fontId="3" fillId="0" borderId="5" xfId="1" applyNumberFormat="1" applyFont="1" applyBorder="1"/>
    <xf numFmtId="3" fontId="0" fillId="0" borderId="3" xfId="0" applyNumberFormat="1" applyFill="1" applyBorder="1"/>
    <xf numFmtId="0" fontId="0" fillId="0" borderId="13" xfId="0" applyFont="1" applyBorder="1"/>
    <xf numFmtId="3" fontId="0" fillId="0" borderId="14" xfId="0" applyNumberFormat="1" applyFont="1" applyBorder="1"/>
    <xf numFmtId="3" fontId="0" fillId="0" borderId="3" xfId="0" applyNumberFormat="1" applyBorder="1"/>
    <xf numFmtId="0" fontId="0" fillId="0" borderId="4" xfId="0" applyBorder="1"/>
    <xf numFmtId="0" fontId="0" fillId="0" borderId="2" xfId="0" applyBorder="1"/>
    <xf numFmtId="3" fontId="5" fillId="0" borderId="0" xfId="0" applyNumberFormat="1" applyFont="1" applyBorder="1"/>
    <xf numFmtId="3" fontId="7" fillId="0" borderId="0" xfId="1" applyNumberFormat="1" applyFont="1" applyBorder="1"/>
    <xf numFmtId="3" fontId="7" fillId="0" borderId="0" xfId="0" applyNumberFormat="1" applyFont="1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2" borderId="8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3" fontId="0" fillId="0" borderId="16" xfId="0" applyNumberFormat="1" applyFont="1" applyBorder="1"/>
    <xf numFmtId="3" fontId="0" fillId="0" borderId="16" xfId="0" applyNumberFormat="1" applyFont="1" applyBorder="1" applyAlignment="1" applyProtection="1">
      <alignment vertical="center"/>
    </xf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Font="1" applyBorder="1" applyAlignment="1" applyProtection="1">
      <alignment vertical="center"/>
    </xf>
    <xf numFmtId="3" fontId="0" fillId="0" borderId="18" xfId="0" applyNumberFormat="1" applyFont="1" applyBorder="1"/>
    <xf numFmtId="3" fontId="0" fillId="0" borderId="19" xfId="0" applyNumberFormat="1" applyFont="1" applyBorder="1" applyAlignment="1" applyProtection="1">
      <alignment vertical="center"/>
    </xf>
    <xf numFmtId="3" fontId="5" fillId="0" borderId="19" xfId="0" applyNumberFormat="1" applyFont="1" applyBorder="1"/>
    <xf numFmtId="0" fontId="0" fillId="0" borderId="20" xfId="0" applyBorder="1" applyAlignment="1">
      <alignment horizontal="center"/>
    </xf>
    <xf numFmtId="0" fontId="0" fillId="0" borderId="18" xfId="0" applyBorder="1"/>
    <xf numFmtId="3" fontId="0" fillId="0" borderId="18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Font="1" applyBorder="1" applyAlignment="1" applyProtection="1">
      <alignment vertical="center"/>
    </xf>
    <xf numFmtId="3" fontId="0" fillId="0" borderId="21" xfId="0" applyNumberFormat="1" applyFont="1" applyBorder="1" applyAlignment="1" applyProtection="1">
      <alignment vertical="center"/>
    </xf>
    <xf numFmtId="3" fontId="0" fillId="0" borderId="22" xfId="0" applyNumberFormat="1" applyFont="1" applyBorder="1" applyAlignment="1" applyProtection="1">
      <alignment vertical="center"/>
    </xf>
  </cellXfs>
  <cellStyles count="4">
    <cellStyle name="Normal" xfId="0" builtinId="0"/>
    <cellStyle name="Normal 3" xfId="1"/>
    <cellStyle name="Normal 4" xfId="2"/>
    <cellStyle name="Percent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chartsheet" Target="chartsheets/sheet1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 sz="1800" b="1" i="0" u="none" strike="noStrike" baseline="0"/>
              <a:t>Remand population</a:t>
            </a:r>
            <a:endParaRPr lang="en-NZ"/>
          </a:p>
        </c:rich>
      </c:tx>
      <c:layout/>
    </c:title>
    <c:plotArea>
      <c:layout>
        <c:manualLayout>
          <c:layoutTarget val="inner"/>
          <c:xMode val="edge"/>
          <c:yMode val="edge"/>
          <c:x val="8.7011109026326486E-2"/>
          <c:y val="8.9939247714171083E-2"/>
          <c:w val="0.88714579330007848"/>
          <c:h val="0.69771877090873413"/>
        </c:manualLayout>
      </c:layout>
      <c:lineChart>
        <c:grouping val="standard"/>
        <c:ser>
          <c:idx val="0"/>
          <c:order val="0"/>
          <c:tx>
            <c:strRef>
              <c:f>'Prison numbers'!$B$1</c:f>
              <c:strCache>
                <c:ptCount val="1"/>
                <c:pt idx="0">
                  <c:v>Remand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numbers'!$A$2:$A$278</c:f>
              <c:numCache>
                <c:formatCode>mmm\-yy</c:formatCode>
                <c:ptCount val="277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</c:numCache>
            </c:numRef>
          </c:cat>
          <c:val>
            <c:numRef>
              <c:f>'Prison numbers'!$B$2:$B$278</c:f>
              <c:numCache>
                <c:formatCode>#,##0</c:formatCode>
                <c:ptCount val="277"/>
                <c:pt idx="0">
                  <c:v>971</c:v>
                </c:pt>
                <c:pt idx="1">
                  <c:v>904</c:v>
                </c:pt>
                <c:pt idx="2">
                  <c:v>918</c:v>
                </c:pt>
                <c:pt idx="3">
                  <c:v>898</c:v>
                </c:pt>
                <c:pt idx="4">
                  <c:v>898</c:v>
                </c:pt>
                <c:pt idx="5">
                  <c:v>965</c:v>
                </c:pt>
                <c:pt idx="6">
                  <c:v>873</c:v>
                </c:pt>
                <c:pt idx="7">
                  <c:v>1067</c:v>
                </c:pt>
                <c:pt idx="8">
                  <c:v>1044</c:v>
                </c:pt>
                <c:pt idx="9">
                  <c:v>994</c:v>
                </c:pt>
                <c:pt idx="10">
                  <c:v>1111</c:v>
                </c:pt>
                <c:pt idx="11">
                  <c:v>1113</c:v>
                </c:pt>
                <c:pt idx="12">
                  <c:v>1109</c:v>
                </c:pt>
                <c:pt idx="13">
                  <c:v>1080</c:v>
                </c:pt>
                <c:pt idx="14">
                  <c:v>1112</c:v>
                </c:pt>
                <c:pt idx="15">
                  <c:v>1087</c:v>
                </c:pt>
                <c:pt idx="16">
                  <c:v>1190</c:v>
                </c:pt>
                <c:pt idx="17">
                  <c:v>1185</c:v>
                </c:pt>
                <c:pt idx="18">
                  <c:v>1012</c:v>
                </c:pt>
                <c:pt idx="19">
                  <c:v>1232</c:v>
                </c:pt>
                <c:pt idx="20">
                  <c:v>1350</c:v>
                </c:pt>
                <c:pt idx="21">
                  <c:v>1364</c:v>
                </c:pt>
                <c:pt idx="22">
                  <c:v>1329</c:v>
                </c:pt>
                <c:pt idx="23">
                  <c:v>1344</c:v>
                </c:pt>
                <c:pt idx="24">
                  <c:v>1268</c:v>
                </c:pt>
                <c:pt idx="25">
                  <c:v>1265</c:v>
                </c:pt>
                <c:pt idx="26">
                  <c:v>1266</c:v>
                </c:pt>
                <c:pt idx="27">
                  <c:v>1347</c:v>
                </c:pt>
                <c:pt idx="28">
                  <c:v>1270</c:v>
                </c:pt>
                <c:pt idx="29">
                  <c:v>1242</c:v>
                </c:pt>
                <c:pt idx="30">
                  <c:v>1046</c:v>
                </c:pt>
                <c:pt idx="31">
                  <c:v>1294</c:v>
                </c:pt>
                <c:pt idx="32">
                  <c:v>1309</c:v>
                </c:pt>
                <c:pt idx="33">
                  <c:v>1366</c:v>
                </c:pt>
                <c:pt idx="34">
                  <c:v>1456</c:v>
                </c:pt>
                <c:pt idx="35">
                  <c:v>1416</c:v>
                </c:pt>
                <c:pt idx="36">
                  <c:v>1340</c:v>
                </c:pt>
                <c:pt idx="37">
                  <c:v>1452</c:v>
                </c:pt>
                <c:pt idx="38">
                  <c:v>1485</c:v>
                </c:pt>
                <c:pt idx="39">
                  <c:v>1466</c:v>
                </c:pt>
                <c:pt idx="40">
                  <c:v>1507</c:v>
                </c:pt>
                <c:pt idx="41">
                  <c:v>1573</c:v>
                </c:pt>
                <c:pt idx="42">
                  <c:v>1364</c:v>
                </c:pt>
                <c:pt idx="43">
                  <c:v>1521</c:v>
                </c:pt>
                <c:pt idx="44">
                  <c:v>1582</c:v>
                </c:pt>
                <c:pt idx="45">
                  <c:v>1687</c:v>
                </c:pt>
                <c:pt idx="46">
                  <c:v>1616</c:v>
                </c:pt>
                <c:pt idx="47">
                  <c:v>1604</c:v>
                </c:pt>
                <c:pt idx="48">
                  <c:v>1615</c:v>
                </c:pt>
                <c:pt idx="49">
                  <c:v>1560</c:v>
                </c:pt>
                <c:pt idx="50">
                  <c:v>1592</c:v>
                </c:pt>
                <c:pt idx="51">
                  <c:v>1531</c:v>
                </c:pt>
                <c:pt idx="52">
                  <c:v>1499</c:v>
                </c:pt>
                <c:pt idx="53">
                  <c:v>1518</c:v>
                </c:pt>
                <c:pt idx="54">
                  <c:v>1466</c:v>
                </c:pt>
                <c:pt idx="55">
                  <c:v>1576</c:v>
                </c:pt>
                <c:pt idx="56">
                  <c:v>1671</c:v>
                </c:pt>
                <c:pt idx="57">
                  <c:v>1788</c:v>
                </c:pt>
                <c:pt idx="58">
                  <c:v>1781</c:v>
                </c:pt>
                <c:pt idx="59">
                  <c:v>1794</c:v>
                </c:pt>
                <c:pt idx="60">
                  <c:v>1739</c:v>
                </c:pt>
                <c:pt idx="61">
                  <c:v>1762</c:v>
                </c:pt>
                <c:pt idx="62">
                  <c:v>1803</c:v>
                </c:pt>
                <c:pt idx="63">
                  <c:v>1804</c:v>
                </c:pt>
                <c:pt idx="64">
                  <c:v>1799</c:v>
                </c:pt>
                <c:pt idx="65">
                  <c:v>1680</c:v>
                </c:pt>
                <c:pt idx="66">
                  <c:v>1440</c:v>
                </c:pt>
                <c:pt idx="67">
                  <c:v>1677</c:v>
                </c:pt>
                <c:pt idx="68">
                  <c:v>1799</c:v>
                </c:pt>
                <c:pt idx="69">
                  <c:v>1755</c:v>
                </c:pt>
                <c:pt idx="70">
                  <c:v>1713</c:v>
                </c:pt>
                <c:pt idx="71">
                  <c:v>1803</c:v>
                </c:pt>
                <c:pt idx="72">
                  <c:v>1831</c:v>
                </c:pt>
                <c:pt idx="73">
                  <c:v>1839</c:v>
                </c:pt>
                <c:pt idx="74">
                  <c:v>1710</c:v>
                </c:pt>
                <c:pt idx="75">
                  <c:v>1770</c:v>
                </c:pt>
                <c:pt idx="76">
                  <c:v>1826</c:v>
                </c:pt>
                <c:pt idx="77">
                  <c:v>1755</c:v>
                </c:pt>
                <c:pt idx="78">
                  <c:v>1623</c:v>
                </c:pt>
                <c:pt idx="79">
                  <c:v>1950</c:v>
                </c:pt>
                <c:pt idx="80">
                  <c:v>1972</c:v>
                </c:pt>
                <c:pt idx="81">
                  <c:v>1951</c:v>
                </c:pt>
                <c:pt idx="82">
                  <c:v>1882</c:v>
                </c:pt>
                <c:pt idx="83">
                  <c:v>1853</c:v>
                </c:pt>
                <c:pt idx="84">
                  <c:v>1914</c:v>
                </c:pt>
                <c:pt idx="85">
                  <c:v>1787</c:v>
                </c:pt>
                <c:pt idx="86">
                  <c:v>1857</c:v>
                </c:pt>
                <c:pt idx="87">
                  <c:v>1891</c:v>
                </c:pt>
                <c:pt idx="88">
                  <c:v>1863</c:v>
                </c:pt>
                <c:pt idx="89">
                  <c:v>1829</c:v>
                </c:pt>
                <c:pt idx="90">
                  <c:v>1701</c:v>
                </c:pt>
                <c:pt idx="91">
                  <c:v>1952</c:v>
                </c:pt>
                <c:pt idx="92">
                  <c:v>1952</c:v>
                </c:pt>
                <c:pt idx="93">
                  <c:v>1920</c:v>
                </c:pt>
                <c:pt idx="94">
                  <c:v>1926</c:v>
                </c:pt>
                <c:pt idx="95">
                  <c:v>1900</c:v>
                </c:pt>
                <c:pt idx="96">
                  <c:v>1921</c:v>
                </c:pt>
                <c:pt idx="97">
                  <c:v>1912</c:v>
                </c:pt>
                <c:pt idx="98">
                  <c:v>1825</c:v>
                </c:pt>
                <c:pt idx="99">
                  <c:v>1835</c:v>
                </c:pt>
                <c:pt idx="100">
                  <c:v>1883</c:v>
                </c:pt>
                <c:pt idx="101">
                  <c:v>1849</c:v>
                </c:pt>
                <c:pt idx="102">
                  <c:v>1743</c:v>
                </c:pt>
                <c:pt idx="103">
                  <c:v>2018</c:v>
                </c:pt>
                <c:pt idx="104">
                  <c:v>2046</c:v>
                </c:pt>
                <c:pt idx="105">
                  <c:v>1993</c:v>
                </c:pt>
                <c:pt idx="106">
                  <c:v>1894</c:v>
                </c:pt>
                <c:pt idx="107">
                  <c:v>1872</c:v>
                </c:pt>
                <c:pt idx="108">
                  <c:v>1867</c:v>
                </c:pt>
                <c:pt idx="109">
                  <c:v>1865</c:v>
                </c:pt>
                <c:pt idx="110">
                  <c:v>1854</c:v>
                </c:pt>
                <c:pt idx="111">
                  <c:v>1825</c:v>
                </c:pt>
                <c:pt idx="112">
                  <c:v>1860</c:v>
                </c:pt>
                <c:pt idx="113">
                  <c:v>1825</c:v>
                </c:pt>
                <c:pt idx="114">
                  <c:v>1724</c:v>
                </c:pt>
                <c:pt idx="115">
                  <c:v>2060</c:v>
                </c:pt>
                <c:pt idx="116">
                  <c:v>2004</c:v>
                </c:pt>
                <c:pt idx="117">
                  <c:v>1977</c:v>
                </c:pt>
                <c:pt idx="118">
                  <c:v>2019</c:v>
                </c:pt>
                <c:pt idx="119">
                  <c:v>2001</c:v>
                </c:pt>
                <c:pt idx="120">
                  <c:v>1914</c:v>
                </c:pt>
                <c:pt idx="121">
                  <c:v>1888</c:v>
                </c:pt>
                <c:pt idx="122">
                  <c:v>1816</c:v>
                </c:pt>
                <c:pt idx="123">
                  <c:v>1807</c:v>
                </c:pt>
                <c:pt idx="124">
                  <c:v>1875</c:v>
                </c:pt>
                <c:pt idx="125">
                  <c:v>1863</c:v>
                </c:pt>
                <c:pt idx="126">
                  <c:v>1608</c:v>
                </c:pt>
                <c:pt idx="127">
                  <c:v>1917</c:v>
                </c:pt>
                <c:pt idx="128">
                  <c:v>1897</c:v>
                </c:pt>
                <c:pt idx="129">
                  <c:v>1895</c:v>
                </c:pt>
                <c:pt idx="130">
                  <c:v>1821</c:v>
                </c:pt>
                <c:pt idx="131">
                  <c:v>1768</c:v>
                </c:pt>
                <c:pt idx="132">
                  <c:v>1703</c:v>
                </c:pt>
                <c:pt idx="133">
                  <c:v>1615</c:v>
                </c:pt>
                <c:pt idx="134">
                  <c:v>1632</c:v>
                </c:pt>
                <c:pt idx="135">
                  <c:v>1652</c:v>
                </c:pt>
                <c:pt idx="136">
                  <c:v>1653</c:v>
                </c:pt>
                <c:pt idx="137">
                  <c:v>1572</c:v>
                </c:pt>
                <c:pt idx="138">
                  <c:v>1466</c:v>
                </c:pt>
                <c:pt idx="139">
                  <c:v>1755</c:v>
                </c:pt>
                <c:pt idx="140">
                  <c:v>1831</c:v>
                </c:pt>
                <c:pt idx="141">
                  <c:v>1858</c:v>
                </c:pt>
                <c:pt idx="142">
                  <c:v>1817</c:v>
                </c:pt>
                <c:pt idx="143">
                  <c:v>1837</c:v>
                </c:pt>
                <c:pt idx="144">
                  <c:v>1861</c:v>
                </c:pt>
                <c:pt idx="145">
                  <c:v>1875</c:v>
                </c:pt>
                <c:pt idx="146">
                  <c:v>1885</c:v>
                </c:pt>
                <c:pt idx="147">
                  <c:v>1838</c:v>
                </c:pt>
                <c:pt idx="148">
                  <c:v>1847</c:v>
                </c:pt>
                <c:pt idx="149">
                  <c:v>1843</c:v>
                </c:pt>
                <c:pt idx="150">
                  <c:v>2034</c:v>
                </c:pt>
                <c:pt idx="151">
                  <c:v>2223</c:v>
                </c:pt>
                <c:pt idx="152">
                  <c:v>2186</c:v>
                </c:pt>
                <c:pt idx="153">
                  <c:v>2103</c:v>
                </c:pt>
                <c:pt idx="154">
                  <c:v>2150</c:v>
                </c:pt>
                <c:pt idx="155">
                  <c:v>2179</c:v>
                </c:pt>
                <c:pt idx="156">
                  <c:v>2198</c:v>
                </c:pt>
                <c:pt idx="157">
                  <c:v>2183</c:v>
                </c:pt>
                <c:pt idx="158">
                  <c:v>2300</c:v>
                </c:pt>
                <c:pt idx="159">
                  <c:v>2223</c:v>
                </c:pt>
                <c:pt idx="160">
                  <c:v>2294</c:v>
                </c:pt>
                <c:pt idx="161">
                  <c:v>2274</c:v>
                </c:pt>
              </c:numCache>
            </c:numRef>
          </c:val>
        </c:ser>
        <c:ser>
          <c:idx val="1"/>
          <c:order val="1"/>
          <c:tx>
            <c:strRef>
              <c:f>'Prison numbers'!$D$1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'Prison numbers'!$A$2:$A$278</c:f>
              <c:numCache>
                <c:formatCode>mmm\-yy</c:formatCode>
                <c:ptCount val="277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</c:numCache>
            </c:numRef>
          </c:cat>
          <c:val>
            <c:numRef>
              <c:f>'Prison numbers'!$D$2:$D$278</c:f>
              <c:numCache>
                <c:formatCode>#,##0</c:formatCode>
                <c:ptCount val="277"/>
                <c:pt idx="160">
                  <c:v>2269.2645986763209</c:v>
                </c:pt>
                <c:pt idx="161">
                  <c:v>2239.2806955616388</c:v>
                </c:pt>
                <c:pt idx="162">
                  <c:v>2240.5125558823129</c:v>
                </c:pt>
                <c:pt idx="163">
                  <c:v>2204.1064993347036</c:v>
                </c:pt>
                <c:pt idx="164">
                  <c:v>2408.4316283932139</c:v>
                </c:pt>
                <c:pt idx="165">
                  <c:v>2416.6655734114192</c:v>
                </c:pt>
                <c:pt idx="166">
                  <c:v>2278.334015022393</c:v>
                </c:pt>
                <c:pt idx="167">
                  <c:v>2339.6486843931561</c:v>
                </c:pt>
                <c:pt idx="168">
                  <c:v>2425.4094093481262</c:v>
                </c:pt>
                <c:pt idx="169">
                  <c:v>2418.5203859265866</c:v>
                </c:pt>
                <c:pt idx="170">
                  <c:v>2350.5092048531415</c:v>
                </c:pt>
                <c:pt idx="171">
                  <c:v>2350.4376012641869</c:v>
                </c:pt>
                <c:pt idx="172">
                  <c:v>2261.8257317097468</c:v>
                </c:pt>
                <c:pt idx="173">
                  <c:v>2134.1384352914765</c:v>
                </c:pt>
                <c:pt idx="174">
                  <c:v>2185.3471673868335</c:v>
                </c:pt>
                <c:pt idx="175">
                  <c:v>2208.0027167513044</c:v>
                </c:pt>
                <c:pt idx="176">
                  <c:v>2412.1687865173462</c:v>
                </c:pt>
                <c:pt idx="177">
                  <c:v>2453.8277068714215</c:v>
                </c:pt>
                <c:pt idx="178">
                  <c:v>2314.4023737957004</c:v>
                </c:pt>
                <c:pt idx="179">
                  <c:v>2346.573557012217</c:v>
                </c:pt>
                <c:pt idx="180">
                  <c:v>2463.2777246000032</c:v>
                </c:pt>
                <c:pt idx="181">
                  <c:v>2475.9744802398563</c:v>
                </c:pt>
                <c:pt idx="182">
                  <c:v>2430.9974759170846</c:v>
                </c:pt>
                <c:pt idx="183">
                  <c:v>2452.2804386204489</c:v>
                </c:pt>
                <c:pt idx="184">
                  <c:v>2327.9028762449998</c:v>
                </c:pt>
                <c:pt idx="185">
                  <c:v>2232.7577125432344</c:v>
                </c:pt>
                <c:pt idx="186">
                  <c:v>2261.2086812003445</c:v>
                </c:pt>
                <c:pt idx="187">
                  <c:v>2284.7066962571407</c:v>
                </c:pt>
                <c:pt idx="188">
                  <c:v>2524.2376901743519</c:v>
                </c:pt>
                <c:pt idx="189">
                  <c:v>2539.4370246751805</c:v>
                </c:pt>
                <c:pt idx="190">
                  <c:v>2363.7083628336695</c:v>
                </c:pt>
                <c:pt idx="191">
                  <c:v>2410.1561742858748</c:v>
                </c:pt>
                <c:pt idx="192">
                  <c:v>2495.8242361534849</c:v>
                </c:pt>
                <c:pt idx="193">
                  <c:v>2503.5261833977238</c:v>
                </c:pt>
                <c:pt idx="194">
                  <c:v>2459.2596407088204</c:v>
                </c:pt>
                <c:pt idx="195">
                  <c:v>2454.5284069149038</c:v>
                </c:pt>
                <c:pt idx="196">
                  <c:v>2332.6906747380845</c:v>
                </c:pt>
                <c:pt idx="197">
                  <c:v>2215.0737170704242</c:v>
                </c:pt>
                <c:pt idx="198">
                  <c:v>2258.166613552954</c:v>
                </c:pt>
                <c:pt idx="199">
                  <c:v>2289.1795296992595</c:v>
                </c:pt>
                <c:pt idx="200">
                  <c:v>2485.1184824160309</c:v>
                </c:pt>
                <c:pt idx="201">
                  <c:v>2516.6555145654356</c:v>
                </c:pt>
                <c:pt idx="202">
                  <c:v>2357.113948078184</c:v>
                </c:pt>
                <c:pt idx="203">
                  <c:v>2402.0060141377035</c:v>
                </c:pt>
                <c:pt idx="204">
                  <c:v>2492.3440098759384</c:v>
                </c:pt>
                <c:pt idx="205">
                  <c:v>2502.9079049515376</c:v>
                </c:pt>
                <c:pt idx="206">
                  <c:v>2469.45430838025</c:v>
                </c:pt>
                <c:pt idx="207">
                  <c:v>2466.2504566233201</c:v>
                </c:pt>
                <c:pt idx="208">
                  <c:v>2338.6258696763716</c:v>
                </c:pt>
                <c:pt idx="209">
                  <c:v>2222.4341985037045</c:v>
                </c:pt>
                <c:pt idx="210">
                  <c:v>2263.9401831785617</c:v>
                </c:pt>
                <c:pt idx="211">
                  <c:v>2281.2597511864606</c:v>
                </c:pt>
                <c:pt idx="212">
                  <c:v>2463.5007094943876</c:v>
                </c:pt>
                <c:pt idx="213">
                  <c:v>2493.6172775822915</c:v>
                </c:pt>
                <c:pt idx="214">
                  <c:v>2351.5645189088027</c:v>
                </c:pt>
                <c:pt idx="215">
                  <c:v>2404.4940923154181</c:v>
                </c:pt>
                <c:pt idx="216">
                  <c:v>2493.2805912709618</c:v>
                </c:pt>
                <c:pt idx="217">
                  <c:v>2508.0578818018139</c:v>
                </c:pt>
                <c:pt idx="218">
                  <c:v>2471.9183479044814</c:v>
                </c:pt>
                <c:pt idx="219">
                  <c:v>2467.8581429008955</c:v>
                </c:pt>
                <c:pt idx="220">
                  <c:v>2339.6130787468719</c:v>
                </c:pt>
                <c:pt idx="221">
                  <c:v>2218.1683858320157</c:v>
                </c:pt>
                <c:pt idx="222">
                  <c:v>2257.5841627842583</c:v>
                </c:pt>
                <c:pt idx="223">
                  <c:v>2289.3575335445676</c:v>
                </c:pt>
                <c:pt idx="224">
                  <c:v>2487.8414645911635</c:v>
                </c:pt>
                <c:pt idx="225">
                  <c:v>2520.5065629157471</c:v>
                </c:pt>
                <c:pt idx="226">
                  <c:v>2356.7114284328472</c:v>
                </c:pt>
                <c:pt idx="227">
                  <c:v>2403.4483726733706</c:v>
                </c:pt>
                <c:pt idx="228">
                  <c:v>2492.4175175904493</c:v>
                </c:pt>
                <c:pt idx="229">
                  <c:v>2504.4672517437248</c:v>
                </c:pt>
                <c:pt idx="230">
                  <c:v>2468.7996079138557</c:v>
                </c:pt>
                <c:pt idx="231">
                  <c:v>2466.0448806109653</c:v>
                </c:pt>
                <c:pt idx="232">
                  <c:v>2340.7970453552643</c:v>
                </c:pt>
                <c:pt idx="233">
                  <c:v>2225.4969210544459</c:v>
                </c:pt>
                <c:pt idx="234">
                  <c:v>2268.4292541807445</c:v>
                </c:pt>
                <c:pt idx="235">
                  <c:v>2303.9433379436123</c:v>
                </c:pt>
                <c:pt idx="236">
                  <c:v>2503.5409860003238</c:v>
                </c:pt>
                <c:pt idx="237">
                  <c:v>2535.3123672681559</c:v>
                </c:pt>
                <c:pt idx="238">
                  <c:v>2367.5759892542756</c:v>
                </c:pt>
                <c:pt idx="239">
                  <c:v>2413.668693615713</c:v>
                </c:pt>
                <c:pt idx="240">
                  <c:v>2499.6273254566568</c:v>
                </c:pt>
                <c:pt idx="241">
                  <c:v>2511.0879572630747</c:v>
                </c:pt>
                <c:pt idx="242">
                  <c:v>2472.9370090763096</c:v>
                </c:pt>
                <c:pt idx="243">
                  <c:v>2468.9822384711169</c:v>
                </c:pt>
                <c:pt idx="244">
                  <c:v>2343.562620432851</c:v>
                </c:pt>
                <c:pt idx="245">
                  <c:v>2227.3936472186106</c:v>
                </c:pt>
                <c:pt idx="246">
                  <c:v>2270.0097220336247</c:v>
                </c:pt>
                <c:pt idx="247">
                  <c:v>2305.0999243983606</c:v>
                </c:pt>
                <c:pt idx="248">
                  <c:v>2503.3988848650188</c:v>
                </c:pt>
                <c:pt idx="249">
                  <c:v>2535.0547547305505</c:v>
                </c:pt>
                <c:pt idx="250">
                  <c:v>2368.4904906298598</c:v>
                </c:pt>
                <c:pt idx="251">
                  <c:v>2414.4745717054175</c:v>
                </c:pt>
                <c:pt idx="252">
                  <c:v>2501.8201921015916</c:v>
                </c:pt>
                <c:pt idx="253">
                  <c:v>2513.4383789849089</c:v>
                </c:pt>
                <c:pt idx="254">
                  <c:v>2477.0502217195954</c:v>
                </c:pt>
                <c:pt idx="255">
                  <c:v>2473.8311700361555</c:v>
                </c:pt>
                <c:pt idx="256">
                  <c:v>2348.1125193258267</c:v>
                </c:pt>
                <c:pt idx="257">
                  <c:v>2232.0717714079528</c:v>
                </c:pt>
                <c:pt idx="258">
                  <c:v>2274.3724944642036</c:v>
                </c:pt>
                <c:pt idx="259">
                  <c:v>2309.6006653834393</c:v>
                </c:pt>
                <c:pt idx="260">
                  <c:v>2473.0282361274058</c:v>
                </c:pt>
                <c:pt idx="261">
                  <c:v>2503.5365622446534</c:v>
                </c:pt>
                <c:pt idx="262">
                  <c:v>2363.6351129981122</c:v>
                </c:pt>
                <c:pt idx="263">
                  <c:v>2416.0708616323136</c:v>
                </c:pt>
                <c:pt idx="264">
                  <c:v>2504.7172789763044</c:v>
                </c:pt>
                <c:pt idx="265">
                  <c:v>2519.8817065538278</c:v>
                </c:pt>
                <c:pt idx="266">
                  <c:v>2485.99025226716</c:v>
                </c:pt>
                <c:pt idx="267">
                  <c:v>2482.311404305854</c:v>
                </c:pt>
                <c:pt idx="268">
                  <c:v>2352.8344074727356</c:v>
                </c:pt>
                <c:pt idx="269">
                  <c:v>2231.88411300388</c:v>
                </c:pt>
                <c:pt idx="270">
                  <c:v>2270.8894745684811</c:v>
                </c:pt>
                <c:pt idx="271">
                  <c:v>2305.1319295125759</c:v>
                </c:pt>
                <c:pt idx="272">
                  <c:v>2502.7857124021921</c:v>
                </c:pt>
                <c:pt idx="273">
                  <c:v>2534.3198969417499</c:v>
                </c:pt>
                <c:pt idx="274">
                  <c:v>2367.1093326251284</c:v>
                </c:pt>
                <c:pt idx="275">
                  <c:v>2412.2536717915318</c:v>
                </c:pt>
                <c:pt idx="276">
                  <c:v>2498.1169454551218</c:v>
                </c:pt>
              </c:numCache>
            </c:numRef>
          </c:val>
        </c:ser>
        <c:ser>
          <c:idx val="2"/>
          <c:order val="2"/>
          <c:tx>
            <c:strRef>
              <c:f>'Prison numbers'!$C$1</c:f>
              <c:strCache>
                <c:ptCount val="1"/>
                <c:pt idx="0">
                  <c:v>Forecast 2014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'Prison numbers'!$A$2:$A$278</c:f>
              <c:numCache>
                <c:formatCode>mmm\-yy</c:formatCode>
                <c:ptCount val="277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</c:numCache>
            </c:numRef>
          </c:cat>
          <c:val>
            <c:numRef>
              <c:f>'Prison numbers'!$C$2:$C$278</c:f>
              <c:numCache>
                <c:formatCode>#,##0</c:formatCode>
                <c:ptCount val="277"/>
                <c:pt idx="146">
                  <c:v>1886.9795145745429</c:v>
                </c:pt>
                <c:pt idx="147">
                  <c:v>1864.0300337526605</c:v>
                </c:pt>
                <c:pt idx="148">
                  <c:v>1876.1531561462944</c:v>
                </c:pt>
                <c:pt idx="149">
                  <c:v>1737.9366865338961</c:v>
                </c:pt>
                <c:pt idx="150">
                  <c:v>1552.548311564422</c:v>
                </c:pt>
                <c:pt idx="151">
                  <c:v>1805.7920006813983</c:v>
                </c:pt>
                <c:pt idx="152">
                  <c:v>1938.8379143719012</c:v>
                </c:pt>
                <c:pt idx="153">
                  <c:v>1968.9138386978175</c:v>
                </c:pt>
                <c:pt idx="154">
                  <c:v>1851.6366457760541</c:v>
                </c:pt>
                <c:pt idx="155">
                  <c:v>1809.8968118404755</c:v>
                </c:pt>
                <c:pt idx="156">
                  <c:v>1801.28566569535</c:v>
                </c:pt>
                <c:pt idx="157">
                  <c:v>1754.3584413871704</c:v>
                </c:pt>
                <c:pt idx="158">
                  <c:v>1750.8132802968412</c:v>
                </c:pt>
                <c:pt idx="159">
                  <c:v>1737.8435976153996</c:v>
                </c:pt>
                <c:pt idx="160">
                  <c:v>1760.2016010524403</c:v>
                </c:pt>
                <c:pt idx="161">
                  <c:v>1679.4157894534274</c:v>
                </c:pt>
                <c:pt idx="162">
                  <c:v>1552.7356344711679</c:v>
                </c:pt>
                <c:pt idx="163">
                  <c:v>1801.9395524408246</c:v>
                </c:pt>
                <c:pt idx="164">
                  <c:v>1897.4613018421551</c:v>
                </c:pt>
                <c:pt idx="165">
                  <c:v>1935.9700819744521</c:v>
                </c:pt>
                <c:pt idx="166">
                  <c:v>1823.7023398309811</c:v>
                </c:pt>
                <c:pt idx="167">
                  <c:v>1818.7783679028398</c:v>
                </c:pt>
                <c:pt idx="168">
                  <c:v>1854.8022924191409</c:v>
                </c:pt>
                <c:pt idx="169">
                  <c:v>1794.0279041175636</c:v>
                </c:pt>
                <c:pt idx="170">
                  <c:v>1795.4399396370809</c:v>
                </c:pt>
                <c:pt idx="171">
                  <c:v>1745.9249228280714</c:v>
                </c:pt>
                <c:pt idx="172">
                  <c:v>1778.0703683099946</c:v>
                </c:pt>
                <c:pt idx="173">
                  <c:v>1721.4406309340866</c:v>
                </c:pt>
                <c:pt idx="174">
                  <c:v>1533.1914999599394</c:v>
                </c:pt>
                <c:pt idx="175">
                  <c:v>1797.3844435926912</c:v>
                </c:pt>
                <c:pt idx="176">
                  <c:v>1938.2519894492634</c:v>
                </c:pt>
                <c:pt idx="177">
                  <c:v>1948.9968619758765</c:v>
                </c:pt>
                <c:pt idx="178">
                  <c:v>1819.0005805992078</c:v>
                </c:pt>
                <c:pt idx="179">
                  <c:v>1811.119300875147</c:v>
                </c:pt>
                <c:pt idx="180">
                  <c:v>1837.7029716901343</c:v>
                </c:pt>
                <c:pt idx="181">
                  <c:v>1771.1173585431243</c:v>
                </c:pt>
                <c:pt idx="182">
                  <c:v>1782.6542055345199</c:v>
                </c:pt>
                <c:pt idx="183">
                  <c:v>1739.0914714608989</c:v>
                </c:pt>
                <c:pt idx="184">
                  <c:v>1771.149038385287</c:v>
                </c:pt>
                <c:pt idx="185">
                  <c:v>1719.4120555396948</c:v>
                </c:pt>
                <c:pt idx="186">
                  <c:v>1532.3547133078464</c:v>
                </c:pt>
                <c:pt idx="187">
                  <c:v>1805.5762881292285</c:v>
                </c:pt>
                <c:pt idx="188">
                  <c:v>1952.2300623885967</c:v>
                </c:pt>
                <c:pt idx="189">
                  <c:v>1960.9327417525492</c:v>
                </c:pt>
                <c:pt idx="190">
                  <c:v>1825.5013401460747</c:v>
                </c:pt>
                <c:pt idx="191">
                  <c:v>1820.3356436928625</c:v>
                </c:pt>
                <c:pt idx="192">
                  <c:v>1850.2728225591745</c:v>
                </c:pt>
                <c:pt idx="193">
                  <c:v>1784.6012003899741</c:v>
                </c:pt>
                <c:pt idx="194">
                  <c:v>1789.8351018300855</c:v>
                </c:pt>
                <c:pt idx="195">
                  <c:v>1743.1870394798862</c:v>
                </c:pt>
                <c:pt idx="196">
                  <c:v>1777.8787161644141</c:v>
                </c:pt>
                <c:pt idx="197">
                  <c:v>1725.0534383286285</c:v>
                </c:pt>
                <c:pt idx="198">
                  <c:v>1536.1578801268261</c:v>
                </c:pt>
                <c:pt idx="199">
                  <c:v>1805.5933512661613</c:v>
                </c:pt>
                <c:pt idx="200">
                  <c:v>1949.3387513152156</c:v>
                </c:pt>
                <c:pt idx="201">
                  <c:v>1956.9506336526647</c:v>
                </c:pt>
                <c:pt idx="202">
                  <c:v>1827.6593088411173</c:v>
                </c:pt>
                <c:pt idx="203">
                  <c:v>1819.4507014347837</c:v>
                </c:pt>
                <c:pt idx="204">
                  <c:v>1847.7312395346307</c:v>
                </c:pt>
                <c:pt idx="205">
                  <c:v>1781.5078950600473</c:v>
                </c:pt>
                <c:pt idx="206">
                  <c:v>1789.8176651992508</c:v>
                </c:pt>
                <c:pt idx="207">
                  <c:v>1744.4539990210687</c:v>
                </c:pt>
                <c:pt idx="208">
                  <c:v>1777.6310996028769</c:v>
                </c:pt>
                <c:pt idx="209">
                  <c:v>1725.0172782864101</c:v>
                </c:pt>
                <c:pt idx="210">
                  <c:v>1536.4353033306361</c:v>
                </c:pt>
                <c:pt idx="211">
                  <c:v>1807.8848103361634</c:v>
                </c:pt>
                <c:pt idx="212">
                  <c:v>1922.9273404235973</c:v>
                </c:pt>
                <c:pt idx="213">
                  <c:v>1931.401075368638</c:v>
                </c:pt>
                <c:pt idx="214">
                  <c:v>1828.5923751310766</c:v>
                </c:pt>
                <c:pt idx="215">
                  <c:v>1820.3185110624436</c:v>
                </c:pt>
                <c:pt idx="216">
                  <c:v>1851.2539661203191</c:v>
                </c:pt>
                <c:pt idx="217">
                  <c:v>1788.4194526136198</c:v>
                </c:pt>
                <c:pt idx="218">
                  <c:v>1797.1150482996964</c:v>
                </c:pt>
                <c:pt idx="219">
                  <c:v>1750.3607363368501</c:v>
                </c:pt>
                <c:pt idx="220">
                  <c:v>1780.9208599665981</c:v>
                </c:pt>
                <c:pt idx="221">
                  <c:v>1723.9139661247864</c:v>
                </c:pt>
                <c:pt idx="222">
                  <c:v>1532.5226494715571</c:v>
                </c:pt>
                <c:pt idx="223">
                  <c:v>1801.8116997561592</c:v>
                </c:pt>
                <c:pt idx="224">
                  <c:v>1946.3127354036369</c:v>
                </c:pt>
                <c:pt idx="225">
                  <c:v>1955.0149906971747</c:v>
                </c:pt>
                <c:pt idx="226">
                  <c:v>1826.2104295955796</c:v>
                </c:pt>
                <c:pt idx="227">
                  <c:v>1818.414767626673</c:v>
                </c:pt>
                <c:pt idx="228">
                  <c:v>1847.6435023046579</c:v>
                </c:pt>
                <c:pt idx="229">
                  <c:v>1782.4305455372159</c:v>
                </c:pt>
                <c:pt idx="230">
                  <c:v>1790.8542582633818</c:v>
                </c:pt>
                <c:pt idx="231">
                  <c:v>1745.4251405032337</c:v>
                </c:pt>
                <c:pt idx="232">
                  <c:v>1779.1608409768378</c:v>
                </c:pt>
                <c:pt idx="233">
                  <c:v>1726.6754857620544</c:v>
                </c:pt>
                <c:pt idx="234">
                  <c:v>1537.9721673073655</c:v>
                </c:pt>
                <c:pt idx="235">
                  <c:v>1809.7293577198325</c:v>
                </c:pt>
                <c:pt idx="236">
                  <c:v>1954.8256014108592</c:v>
                </c:pt>
                <c:pt idx="237">
                  <c:v>1962.3286009185795</c:v>
                </c:pt>
                <c:pt idx="238">
                  <c:v>1831.8092276364769</c:v>
                </c:pt>
                <c:pt idx="239">
                  <c:v>1823.228754814987</c:v>
                </c:pt>
                <c:pt idx="240">
                  <c:v>1852.4362057623657</c:v>
                </c:pt>
                <c:pt idx="241">
                  <c:v>1787.3056855660325</c:v>
                </c:pt>
                <c:pt idx="242">
                  <c:v>1795.3162089276921</c:v>
                </c:pt>
                <c:pt idx="243">
                  <c:v>1749.3397100883485</c:v>
                </c:pt>
                <c:pt idx="244">
                  <c:v>1782.3738308482571</c:v>
                </c:pt>
                <c:pt idx="245">
                  <c:v>1728.5953703803243</c:v>
                </c:pt>
                <c:pt idx="246">
                  <c:v>1538.7086159098835</c:v>
                </c:pt>
                <c:pt idx="247">
                  <c:v>1809.7932612662771</c:v>
                </c:pt>
                <c:pt idx="248">
                  <c:v>1954.4217764244022</c:v>
                </c:pt>
                <c:pt idx="249">
                  <c:v>1961.7636682014381</c:v>
                </c:pt>
                <c:pt idx="250">
                  <c:v>1831.5889498069882</c:v>
                </c:pt>
                <c:pt idx="251">
                  <c:v>1823.1221407341327</c:v>
                </c:pt>
                <c:pt idx="252">
                  <c:v>1852.4355894360269</c:v>
                </c:pt>
                <c:pt idx="253">
                  <c:v>1787.6508054666265</c:v>
                </c:pt>
                <c:pt idx="254">
                  <c:v>1796.1996425831094</c:v>
                </c:pt>
                <c:pt idx="255">
                  <c:v>1750.3667977707082</c:v>
                </c:pt>
                <c:pt idx="256">
                  <c:v>1783.231120468532</c:v>
                </c:pt>
                <c:pt idx="257">
                  <c:v>1729.3274591109221</c:v>
                </c:pt>
                <c:pt idx="258">
                  <c:v>1539.3269274361046</c:v>
                </c:pt>
                <c:pt idx="259">
                  <c:v>1810.8136535643971</c:v>
                </c:pt>
                <c:pt idx="260">
                  <c:v>1925.8515503821618</c:v>
                </c:pt>
                <c:pt idx="261">
                  <c:v>1934.6815089335687</c:v>
                </c:pt>
                <c:pt idx="262">
                  <c:v>1833.2134754713079</c:v>
                </c:pt>
                <c:pt idx="263">
                  <c:v>1824.821080129539</c:v>
                </c:pt>
                <c:pt idx="264">
                  <c:v>1854.0304683753238</c:v>
                </c:pt>
              </c:numCache>
            </c:numRef>
          </c:val>
        </c:ser>
        <c:marker val="1"/>
        <c:axId val="57388416"/>
        <c:axId val="93299840"/>
      </c:lineChart>
      <c:dateAx>
        <c:axId val="57388416"/>
        <c:scaling>
          <c:orientation val="minMax"/>
          <c:max val="45809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  <c:layout/>
        </c:title>
        <c:numFmt formatCode="mmm\-yy" sourceLinked="0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3299840"/>
        <c:crosses val="autoZero"/>
        <c:auto val="1"/>
        <c:lblOffset val="100"/>
        <c:majorUnit val="12"/>
        <c:majorTimeUnit val="months"/>
      </c:dateAx>
      <c:valAx>
        <c:axId val="93299840"/>
        <c:scaling>
          <c:orientation val="minMax"/>
          <c:max val="3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38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7179487179488"/>
          <c:y val="0.9449685534591199"/>
          <c:w val="0.45846153846153875"/>
          <c:h val="4.0880503144654405E-2"/>
        </c:manualLayout>
      </c:layout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 sz="1800" b="1" i="0" baseline="0"/>
              <a:t>Remand population - annual maxima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274619316653214E-2"/>
          <c:y val="8.9858910891089105E-2"/>
          <c:w val="0.79790669895076671"/>
          <c:h val="0.78723118811881188"/>
        </c:manualLayout>
      </c:layout>
      <c:areaChart>
        <c:grouping val="stacked"/>
        <c:ser>
          <c:idx val="8"/>
          <c:order val="5"/>
          <c:tx>
            <c:strRef>
              <c:f>'Data for annual graphs'!$K$2</c:f>
              <c:strCache>
                <c:ptCount val="1"/>
                <c:pt idx="0">
                  <c:v>CI1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'Data for annual graphs'!$B$3:$B$25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graphs'!$K$3:$K$25</c:f>
              <c:numCache>
                <c:formatCode>#,##0</c:formatCode>
                <c:ptCount val="23"/>
                <c:pt idx="0">
                  <c:v>2223</c:v>
                </c:pt>
                <c:pt idx="1">
                  <c:v>2223</c:v>
                </c:pt>
                <c:pt idx="2">
                  <c:v>2223</c:v>
                </c:pt>
                <c:pt idx="3">
                  <c:v>2223</c:v>
                </c:pt>
                <c:pt idx="4">
                  <c:v>2223</c:v>
                </c:pt>
                <c:pt idx="5">
                  <c:v>2223</c:v>
                </c:pt>
                <c:pt idx="6">
                  <c:v>2223</c:v>
                </c:pt>
                <c:pt idx="7">
                  <c:v>2223</c:v>
                </c:pt>
                <c:pt idx="8">
                  <c:v>2223</c:v>
                </c:pt>
                <c:pt idx="9">
                  <c:v>2223</c:v>
                </c:pt>
                <c:pt idx="10">
                  <c:v>2223</c:v>
                </c:pt>
                <c:pt idx="11">
                  <c:v>2223</c:v>
                </c:pt>
                <c:pt idx="12">
                  <c:v>2223</c:v>
                </c:pt>
                <c:pt idx="13">
                  <c:v>2315.0520550299607</c:v>
                </c:pt>
                <c:pt idx="14">
                  <c:v>2320.0639034023288</c:v>
                </c:pt>
                <c:pt idx="15">
                  <c:v>2363.4618742550997</c:v>
                </c:pt>
                <c:pt idx="16">
                  <c:v>2312.8777401066959</c:v>
                </c:pt>
                <c:pt idx="17">
                  <c:v>2271.1102599079486</c:v>
                </c:pt>
                <c:pt idx="18">
                  <c:v>2255.1900826088263</c:v>
                </c:pt>
                <c:pt idx="19">
                  <c:v>2246.332994099293</c:v>
                </c:pt>
                <c:pt idx="20">
                  <c:v>2213.9991880220209</c:v>
                </c:pt>
                <c:pt idx="21">
                  <c:v>2168.3817423562818</c:v>
                </c:pt>
                <c:pt idx="22">
                  <c:v>2156.6766887811445</c:v>
                </c:pt>
              </c:numCache>
            </c:numRef>
          </c:val>
        </c:ser>
        <c:ser>
          <c:idx val="9"/>
          <c:order val="6"/>
          <c:tx>
            <c:strRef>
              <c:f>'Data for annual graphs'!$L$2</c:f>
              <c:strCache>
                <c:ptCount val="1"/>
                <c:pt idx="0">
                  <c:v>CI2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</c:spPr>
          <c:cat>
            <c:strRef>
              <c:f>'Data for annual graphs'!$B$3:$B$25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graphs'!$L$3:$L$25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64.988219765141821</c:v>
                </c:pt>
                <c:pt idx="14" formatCode="#,##0">
                  <c:v>84.682955142972332</c:v>
                </c:pt>
                <c:pt idx="15" formatCode="#,##0">
                  <c:v>105.32819222223816</c:v>
                </c:pt>
                <c:pt idx="16" formatCode="#,##0">
                  <c:v>122.2666646752441</c:v>
                </c:pt>
                <c:pt idx="17" formatCode="#,##0">
                  <c:v>140.59857158381647</c:v>
                </c:pt>
                <c:pt idx="18" formatCode="#,##0">
                  <c:v>164.54724019034984</c:v>
                </c:pt>
                <c:pt idx="19" formatCode="#,##0">
                  <c:v>178.52503497987527</c:v>
                </c:pt>
                <c:pt idx="20" formatCode="#,##0">
                  <c:v>199.05445135928812</c:v>
                </c:pt>
                <c:pt idx="21" formatCode="#,##0">
                  <c:v>215.18292099718792</c:v>
                </c:pt>
                <c:pt idx="22" formatCode="#,##0">
                  <c:v>232.49462815329798</c:v>
                </c:pt>
              </c:numCache>
            </c:numRef>
          </c:val>
        </c:ser>
        <c:ser>
          <c:idx val="10"/>
          <c:order val="7"/>
          <c:tx>
            <c:strRef>
              <c:f>'Data for annual graphs'!$M$2</c:f>
              <c:strCache>
                <c:ptCount val="1"/>
                <c:pt idx="0">
                  <c:v>CI3</c:v>
                </c:pt>
              </c:strCache>
            </c:strRef>
          </c:tx>
          <c:spPr>
            <a:solidFill>
              <a:sysClr val="window" lastClr="FFFFFF">
                <a:lumMod val="65000"/>
                <a:alpha val="50000"/>
              </a:sysClr>
            </a:solidFill>
          </c:spPr>
          <c:cat>
            <c:strRef>
              <c:f>'Data for annual graphs'!$B$3:$B$25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graphs'!$M$3:$M$25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90.738269106047483</c:v>
                </c:pt>
                <c:pt idx="14" formatCode="#,##0">
                  <c:v>115.81639453377193</c:v>
                </c:pt>
                <c:pt idx="15" formatCode="#,##0">
                  <c:v>141.29391639568485</c:v>
                </c:pt>
                <c:pt idx="16" formatCode="#,##0">
                  <c:v>160.4749973862572</c:v>
                </c:pt>
                <c:pt idx="17" formatCode="#,##0">
                  <c:v>178.59818552538763</c:v>
                </c:pt>
                <c:pt idx="18" formatCode="#,##0">
                  <c:v>198.98736023019092</c:v>
                </c:pt>
                <c:pt idx="19" formatCode="#,##0">
                  <c:v>219.62432360833554</c:v>
                </c:pt>
                <c:pt idx="20" formatCode="#,##0">
                  <c:v>238.86534163114629</c:v>
                </c:pt>
                <c:pt idx="21" formatCode="#,##0">
                  <c:v>254.65434437537078</c:v>
                </c:pt>
                <c:pt idx="22" formatCode="#,##0">
                  <c:v>282.59015576643924</c:v>
                </c:pt>
              </c:numCache>
            </c:numRef>
          </c:val>
        </c:ser>
        <c:ser>
          <c:idx val="11"/>
          <c:order val="8"/>
          <c:tx>
            <c:strRef>
              <c:f>'Data for annual graphs'!$N$2</c:f>
              <c:strCache>
                <c:ptCount val="1"/>
                <c:pt idx="0">
                  <c:v>CI4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</c:spPr>
          <c:cat>
            <c:strRef>
              <c:f>'Data for annual graphs'!$B$3:$B$25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graphs'!$N$3:$N$25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66.214412590899428</c:v>
                </c:pt>
                <c:pt idx="14" formatCode="#,##0">
                  <c:v>88.418967869868993</c:v>
                </c:pt>
                <c:pt idx="15" formatCode="#,##0">
                  <c:v>109.18166266939352</c:v>
                </c:pt>
                <c:pt idx="16" formatCode="#,##0">
                  <c:v>131.18194230781364</c:v>
                </c:pt>
                <c:pt idx="17" formatCode="#,##0">
                  <c:v>151.99845576628786</c:v>
                </c:pt>
                <c:pt idx="18" formatCode="#,##0">
                  <c:v>167.09836019330123</c:v>
                </c:pt>
                <c:pt idx="19" formatCode="#,##0">
                  <c:v>188.79985713699034</c:v>
                </c:pt>
                <c:pt idx="20" formatCode="#,##0">
                  <c:v>208.04400722712717</c:v>
                </c:pt>
                <c:pt idx="21" formatCode="#,##0">
                  <c:v>227.91563821595673</c:v>
                </c:pt>
                <c:pt idx="22" formatCode="#,##0">
                  <c:v>250.47763806570765</c:v>
                </c:pt>
              </c:numCache>
            </c:numRef>
          </c:val>
        </c:ser>
        <c:axId val="137105792"/>
        <c:axId val="137107328"/>
      </c:areaChart>
      <c:lineChart>
        <c:grouping val="standard"/>
        <c:ser>
          <c:idx val="0"/>
          <c:order val="0"/>
          <c:tx>
            <c:strRef>
              <c:f>'Data for annual graphs'!$C$2</c:f>
              <c:strCache>
                <c:ptCount val="1"/>
                <c:pt idx="0">
                  <c:v>Remand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'Data for annual graphs'!$B$3:$B$25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graphs'!$C$3:$C$25</c:f>
              <c:numCache>
                <c:formatCode>#,##0</c:formatCode>
                <c:ptCount val="23"/>
                <c:pt idx="0">
                  <c:v>1113</c:v>
                </c:pt>
                <c:pt idx="1">
                  <c:v>1364</c:v>
                </c:pt>
                <c:pt idx="2">
                  <c:v>1456</c:v>
                </c:pt>
                <c:pt idx="3">
                  <c:v>1687</c:v>
                </c:pt>
                <c:pt idx="4">
                  <c:v>1794</c:v>
                </c:pt>
                <c:pt idx="5">
                  <c:v>1831</c:v>
                </c:pt>
                <c:pt idx="6">
                  <c:v>1972</c:v>
                </c:pt>
                <c:pt idx="7">
                  <c:v>1952</c:v>
                </c:pt>
                <c:pt idx="8">
                  <c:v>2046</c:v>
                </c:pt>
                <c:pt idx="9">
                  <c:v>2060</c:v>
                </c:pt>
                <c:pt idx="10">
                  <c:v>1917</c:v>
                </c:pt>
                <c:pt idx="11">
                  <c:v>1861</c:v>
                </c:pt>
                <c:pt idx="12">
                  <c:v>2223</c:v>
                </c:pt>
              </c:numCache>
            </c:numRef>
          </c:val>
        </c:ser>
        <c:ser>
          <c:idx val="4"/>
          <c:order val="1"/>
          <c:tx>
            <c:strRef>
              <c:f>'Data for annual graphs'!$G$2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'Data for annual graphs'!$B$3:$B$25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graphs'!$G$3:$G$25</c:f>
              <c:numCache>
                <c:formatCode>#,##0</c:formatCode>
                <c:ptCount val="23"/>
                <c:pt idx="12">
                  <c:v>2223</c:v>
                </c:pt>
                <c:pt idx="13">
                  <c:v>2425.4094093481262</c:v>
                </c:pt>
                <c:pt idx="14">
                  <c:v>2463.2777246000032</c:v>
                </c:pt>
                <c:pt idx="15">
                  <c:v>2539.4370246751805</c:v>
                </c:pt>
                <c:pt idx="16">
                  <c:v>2516.6555145654356</c:v>
                </c:pt>
                <c:pt idx="17">
                  <c:v>2502.9079049515376</c:v>
                </c:pt>
                <c:pt idx="18">
                  <c:v>2520.5065629157471</c:v>
                </c:pt>
                <c:pt idx="19">
                  <c:v>2535.3123672681559</c:v>
                </c:pt>
                <c:pt idx="20">
                  <c:v>2535.0547547305505</c:v>
                </c:pt>
                <c:pt idx="21">
                  <c:v>2513.4383789849089</c:v>
                </c:pt>
                <c:pt idx="22">
                  <c:v>2534.3198969417499</c:v>
                </c:pt>
              </c:numCache>
            </c:numRef>
          </c:val>
        </c:ser>
        <c:ser>
          <c:idx val="1"/>
          <c:order val="2"/>
          <c:tx>
            <c:strRef>
              <c:f>'Data for annual graphs'!$D$2</c:f>
              <c:strCache>
                <c:ptCount val="1"/>
                <c:pt idx="0">
                  <c:v>Forecast 2014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for annual graphs'!$B$3:$B$25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graphs'!$D$3:$D$25</c:f>
              <c:numCache>
                <c:formatCode>#,##0</c:formatCode>
                <c:ptCount val="23"/>
                <c:pt idx="12">
                  <c:v>1968.9138386978175</c:v>
                </c:pt>
                <c:pt idx="13">
                  <c:v>1935.9700819744521</c:v>
                </c:pt>
                <c:pt idx="14">
                  <c:v>1948.9968619758765</c:v>
                </c:pt>
                <c:pt idx="15">
                  <c:v>1960.9327417525492</c:v>
                </c:pt>
                <c:pt idx="16">
                  <c:v>1956.9506336526647</c:v>
                </c:pt>
                <c:pt idx="17">
                  <c:v>1931.401075368638</c:v>
                </c:pt>
                <c:pt idx="18">
                  <c:v>1955.0149906971747</c:v>
                </c:pt>
                <c:pt idx="19">
                  <c:v>1962.3286009185795</c:v>
                </c:pt>
                <c:pt idx="20">
                  <c:v>1961.7636682014381</c:v>
                </c:pt>
                <c:pt idx="21">
                  <c:v>1934.6815089335687</c:v>
                </c:pt>
              </c:numCache>
            </c:numRef>
          </c:val>
        </c:ser>
        <c:ser>
          <c:idx val="2"/>
          <c:order val="3"/>
          <c:tx>
            <c:strRef>
              <c:f>'Data for annual graphs'!$E$2</c:f>
              <c:strCache>
                <c:ptCount val="1"/>
                <c:pt idx="0">
                  <c:v>5% interval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'Data for annual graphs'!$B$3:$B$25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graphs'!$E$3:$E$25</c:f>
              <c:numCache>
                <c:formatCode>#,##0</c:formatCode>
                <c:ptCount val="23"/>
                <c:pt idx="12">
                  <c:v>2223</c:v>
                </c:pt>
                <c:pt idx="13">
                  <c:v>2315.0520550299607</c:v>
                </c:pt>
                <c:pt idx="14">
                  <c:v>2320.0639034023288</c:v>
                </c:pt>
                <c:pt idx="15">
                  <c:v>2363.4618742550997</c:v>
                </c:pt>
                <c:pt idx="16">
                  <c:v>2312.8777401066959</c:v>
                </c:pt>
                <c:pt idx="17">
                  <c:v>2271.1102599079486</c:v>
                </c:pt>
                <c:pt idx="18">
                  <c:v>2255.1900826088263</c:v>
                </c:pt>
                <c:pt idx="19">
                  <c:v>2246.332994099293</c:v>
                </c:pt>
                <c:pt idx="20">
                  <c:v>2213.9991880220209</c:v>
                </c:pt>
                <c:pt idx="21">
                  <c:v>2168.3817423562818</c:v>
                </c:pt>
                <c:pt idx="22">
                  <c:v>2156.6766887811445</c:v>
                </c:pt>
              </c:numCache>
            </c:numRef>
          </c:val>
        </c:ser>
        <c:ser>
          <c:idx val="7"/>
          <c:order val="4"/>
          <c:tx>
            <c:strRef>
              <c:f>'Data for annual graphs'!$J$2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'Data for annual graphs'!$B$3:$B$25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graphs'!$J$3:$J$25</c:f>
              <c:numCache>
                <c:formatCode>General</c:formatCode>
                <c:ptCount val="23"/>
              </c:numCache>
            </c:numRef>
          </c:val>
        </c:ser>
        <c:marker val="1"/>
        <c:axId val="137105792"/>
        <c:axId val="137107328"/>
      </c:lineChart>
      <c:catAx>
        <c:axId val="13710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 sz="1400">
                    <a:latin typeface="Arial" pitchFamily="34" charset="0"/>
                    <a:cs typeface="Arial" pitchFamily="34" charset="0"/>
                  </a:rPr>
                  <a:t>Annual data</a:t>
                </a:r>
              </a:p>
            </c:rich>
          </c:tx>
          <c:layout/>
        </c:title>
        <c:tickLblPos val="nextTo"/>
        <c:txPr>
          <a:bodyPr rot="0"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7107328"/>
        <c:crosses val="autoZero"/>
        <c:auto val="1"/>
        <c:lblAlgn val="ctr"/>
        <c:lblOffset val="100"/>
        <c:tickLblSkip val="3"/>
      </c:catAx>
      <c:valAx>
        <c:axId val="137107328"/>
        <c:scaling>
          <c:orientation val="minMax"/>
          <c:max val="300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sz="1400">
                    <a:latin typeface="Arial" pitchFamily="34" charset="0"/>
                    <a:cs typeface="Arial" pitchFamily="34" charset="0"/>
                  </a:rPr>
                  <a:t>Prisoners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7105792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/>
              <a:t>Sentenced population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5270691163604551E-2"/>
          <c:y val="8.9890060912197381E-2"/>
          <c:w val="0.84733185274917622"/>
          <c:h val="0.71523399197741755"/>
        </c:manualLayout>
      </c:layout>
      <c:lineChart>
        <c:grouping val="standard"/>
        <c:ser>
          <c:idx val="0"/>
          <c:order val="0"/>
          <c:tx>
            <c:strRef>
              <c:f>'Prison numbers'!$E$1</c:f>
              <c:strCache>
                <c:ptCount val="1"/>
                <c:pt idx="0">
                  <c:v>Sentenced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numbers'!$A$2:$A$278</c:f>
              <c:numCache>
                <c:formatCode>mmm\-yy</c:formatCode>
                <c:ptCount val="277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</c:numCache>
            </c:numRef>
          </c:cat>
          <c:val>
            <c:numRef>
              <c:f>'Prison numbers'!$E$2:$E$278</c:f>
              <c:numCache>
                <c:formatCode>#,##0</c:formatCode>
                <c:ptCount val="277"/>
                <c:pt idx="0">
                  <c:v>4913</c:v>
                </c:pt>
                <c:pt idx="1">
                  <c:v>4881</c:v>
                </c:pt>
                <c:pt idx="2">
                  <c:v>4920</c:v>
                </c:pt>
                <c:pt idx="3">
                  <c:v>4930</c:v>
                </c:pt>
                <c:pt idx="4">
                  <c:v>4883</c:v>
                </c:pt>
                <c:pt idx="5">
                  <c:v>5003</c:v>
                </c:pt>
                <c:pt idx="6">
                  <c:v>4909</c:v>
                </c:pt>
                <c:pt idx="7">
                  <c:v>4751</c:v>
                </c:pt>
                <c:pt idx="8">
                  <c:v>4836</c:v>
                </c:pt>
                <c:pt idx="9">
                  <c:v>4912</c:v>
                </c:pt>
                <c:pt idx="10">
                  <c:v>4813</c:v>
                </c:pt>
                <c:pt idx="11">
                  <c:v>4918</c:v>
                </c:pt>
                <c:pt idx="12">
                  <c:v>5026</c:v>
                </c:pt>
                <c:pt idx="13">
                  <c:v>5118</c:v>
                </c:pt>
                <c:pt idx="14">
                  <c:v>5125</c:v>
                </c:pt>
                <c:pt idx="15">
                  <c:v>5235</c:v>
                </c:pt>
                <c:pt idx="16">
                  <c:v>5177</c:v>
                </c:pt>
                <c:pt idx="17">
                  <c:v>5126</c:v>
                </c:pt>
                <c:pt idx="18">
                  <c:v>5142</c:v>
                </c:pt>
                <c:pt idx="19">
                  <c:v>4936</c:v>
                </c:pt>
                <c:pt idx="20">
                  <c:v>4940</c:v>
                </c:pt>
                <c:pt idx="21">
                  <c:v>5039</c:v>
                </c:pt>
                <c:pt idx="22">
                  <c:v>5064</c:v>
                </c:pt>
                <c:pt idx="23">
                  <c:v>5227</c:v>
                </c:pt>
                <c:pt idx="24">
                  <c:v>5345</c:v>
                </c:pt>
                <c:pt idx="25">
                  <c:v>5445</c:v>
                </c:pt>
                <c:pt idx="26">
                  <c:v>5599</c:v>
                </c:pt>
                <c:pt idx="27">
                  <c:v>5599</c:v>
                </c:pt>
                <c:pt idx="28">
                  <c:v>5642</c:v>
                </c:pt>
                <c:pt idx="29">
                  <c:v>5610</c:v>
                </c:pt>
                <c:pt idx="30">
                  <c:v>5617</c:v>
                </c:pt>
                <c:pt idx="31">
                  <c:v>5418</c:v>
                </c:pt>
                <c:pt idx="32">
                  <c:v>5472</c:v>
                </c:pt>
                <c:pt idx="33">
                  <c:v>5525</c:v>
                </c:pt>
                <c:pt idx="34">
                  <c:v>5549</c:v>
                </c:pt>
                <c:pt idx="35">
                  <c:v>5665</c:v>
                </c:pt>
                <c:pt idx="36">
                  <c:v>5734</c:v>
                </c:pt>
                <c:pt idx="37">
                  <c:v>5762</c:v>
                </c:pt>
                <c:pt idx="38">
                  <c:v>5826</c:v>
                </c:pt>
                <c:pt idx="39">
                  <c:v>5925</c:v>
                </c:pt>
                <c:pt idx="40">
                  <c:v>6003</c:v>
                </c:pt>
                <c:pt idx="41">
                  <c:v>6006</c:v>
                </c:pt>
                <c:pt idx="42">
                  <c:v>6056</c:v>
                </c:pt>
                <c:pt idx="43">
                  <c:v>5993</c:v>
                </c:pt>
                <c:pt idx="44">
                  <c:v>6028</c:v>
                </c:pt>
                <c:pt idx="45">
                  <c:v>5977</c:v>
                </c:pt>
                <c:pt idx="46">
                  <c:v>5976</c:v>
                </c:pt>
                <c:pt idx="47">
                  <c:v>6046</c:v>
                </c:pt>
                <c:pt idx="48">
                  <c:v>6041</c:v>
                </c:pt>
                <c:pt idx="49">
                  <c:v>6139</c:v>
                </c:pt>
                <c:pt idx="50">
                  <c:v>6178</c:v>
                </c:pt>
                <c:pt idx="51">
                  <c:v>6174</c:v>
                </c:pt>
                <c:pt idx="52">
                  <c:v>6133</c:v>
                </c:pt>
                <c:pt idx="53">
                  <c:v>6144</c:v>
                </c:pt>
                <c:pt idx="54">
                  <c:v>6075</c:v>
                </c:pt>
                <c:pt idx="55">
                  <c:v>6068</c:v>
                </c:pt>
                <c:pt idx="56">
                  <c:v>6018</c:v>
                </c:pt>
                <c:pt idx="57">
                  <c:v>6105</c:v>
                </c:pt>
                <c:pt idx="58">
                  <c:v>6184</c:v>
                </c:pt>
                <c:pt idx="59">
                  <c:v>6311</c:v>
                </c:pt>
                <c:pt idx="60">
                  <c:v>6409</c:v>
                </c:pt>
                <c:pt idx="61">
                  <c:v>6444</c:v>
                </c:pt>
                <c:pt idx="62">
                  <c:v>6467</c:v>
                </c:pt>
                <c:pt idx="63">
                  <c:v>6623</c:v>
                </c:pt>
                <c:pt idx="64">
                  <c:v>6402</c:v>
                </c:pt>
                <c:pt idx="65">
                  <c:v>6212</c:v>
                </c:pt>
                <c:pt idx="66">
                  <c:v>6019</c:v>
                </c:pt>
                <c:pt idx="67">
                  <c:v>5836</c:v>
                </c:pt>
                <c:pt idx="68">
                  <c:v>5827</c:v>
                </c:pt>
                <c:pt idx="69">
                  <c:v>5857</c:v>
                </c:pt>
                <c:pt idx="70">
                  <c:v>5932</c:v>
                </c:pt>
                <c:pt idx="71">
                  <c:v>5901</c:v>
                </c:pt>
                <c:pt idx="72">
                  <c:v>6037</c:v>
                </c:pt>
                <c:pt idx="73">
                  <c:v>6202</c:v>
                </c:pt>
                <c:pt idx="74">
                  <c:v>6239</c:v>
                </c:pt>
                <c:pt idx="75">
                  <c:v>6204</c:v>
                </c:pt>
                <c:pt idx="76">
                  <c:v>6120</c:v>
                </c:pt>
                <c:pt idx="77">
                  <c:v>6180</c:v>
                </c:pt>
                <c:pt idx="78">
                  <c:v>6181</c:v>
                </c:pt>
                <c:pt idx="79">
                  <c:v>6119</c:v>
                </c:pt>
                <c:pt idx="80">
                  <c:v>6240</c:v>
                </c:pt>
                <c:pt idx="81">
                  <c:v>6340</c:v>
                </c:pt>
                <c:pt idx="82">
                  <c:v>6367</c:v>
                </c:pt>
                <c:pt idx="83">
                  <c:v>6462</c:v>
                </c:pt>
                <c:pt idx="84">
                  <c:v>6459</c:v>
                </c:pt>
                <c:pt idx="85">
                  <c:v>6569</c:v>
                </c:pt>
                <c:pt idx="86">
                  <c:v>6622</c:v>
                </c:pt>
                <c:pt idx="87">
                  <c:v>6619</c:v>
                </c:pt>
                <c:pt idx="88">
                  <c:v>6612</c:v>
                </c:pt>
                <c:pt idx="89">
                  <c:v>6661</c:v>
                </c:pt>
                <c:pt idx="90">
                  <c:v>6534</c:v>
                </c:pt>
                <c:pt idx="91">
                  <c:v>6358</c:v>
                </c:pt>
                <c:pt idx="92">
                  <c:v>6503</c:v>
                </c:pt>
                <c:pt idx="93">
                  <c:v>6622</c:v>
                </c:pt>
                <c:pt idx="94">
                  <c:v>6603</c:v>
                </c:pt>
                <c:pt idx="95">
                  <c:v>6806</c:v>
                </c:pt>
                <c:pt idx="96">
                  <c:v>6832</c:v>
                </c:pt>
                <c:pt idx="97">
                  <c:v>6890</c:v>
                </c:pt>
                <c:pt idx="98">
                  <c:v>6986</c:v>
                </c:pt>
                <c:pt idx="99">
                  <c:v>6964</c:v>
                </c:pt>
                <c:pt idx="100">
                  <c:v>6962</c:v>
                </c:pt>
                <c:pt idx="101">
                  <c:v>6872</c:v>
                </c:pt>
                <c:pt idx="102">
                  <c:v>6780</c:v>
                </c:pt>
                <c:pt idx="103">
                  <c:v>6694</c:v>
                </c:pt>
                <c:pt idx="104">
                  <c:v>6769</c:v>
                </c:pt>
                <c:pt idx="105">
                  <c:v>6801</c:v>
                </c:pt>
                <c:pt idx="106">
                  <c:v>6901</c:v>
                </c:pt>
                <c:pt idx="107">
                  <c:v>6816</c:v>
                </c:pt>
                <c:pt idx="108">
                  <c:v>6841</c:v>
                </c:pt>
                <c:pt idx="109">
                  <c:v>6818</c:v>
                </c:pt>
                <c:pt idx="110">
                  <c:v>6790</c:v>
                </c:pt>
                <c:pt idx="111">
                  <c:v>6770</c:v>
                </c:pt>
                <c:pt idx="112">
                  <c:v>6669</c:v>
                </c:pt>
                <c:pt idx="113">
                  <c:v>6762</c:v>
                </c:pt>
                <c:pt idx="114">
                  <c:v>6654</c:v>
                </c:pt>
                <c:pt idx="115">
                  <c:v>6540</c:v>
                </c:pt>
                <c:pt idx="116">
                  <c:v>6635</c:v>
                </c:pt>
                <c:pt idx="117">
                  <c:v>6706</c:v>
                </c:pt>
                <c:pt idx="118">
                  <c:v>6625</c:v>
                </c:pt>
                <c:pt idx="119">
                  <c:v>6682</c:v>
                </c:pt>
                <c:pt idx="120">
                  <c:v>6765</c:v>
                </c:pt>
                <c:pt idx="121">
                  <c:v>6725</c:v>
                </c:pt>
                <c:pt idx="122">
                  <c:v>6810</c:v>
                </c:pt>
                <c:pt idx="123">
                  <c:v>6855</c:v>
                </c:pt>
                <c:pt idx="124">
                  <c:v>6855</c:v>
                </c:pt>
                <c:pt idx="125">
                  <c:v>6880</c:v>
                </c:pt>
                <c:pt idx="126">
                  <c:v>6794</c:v>
                </c:pt>
                <c:pt idx="127">
                  <c:v>6753</c:v>
                </c:pt>
                <c:pt idx="128">
                  <c:v>6795</c:v>
                </c:pt>
                <c:pt idx="129">
                  <c:v>6798</c:v>
                </c:pt>
                <c:pt idx="130">
                  <c:v>6817</c:v>
                </c:pt>
                <c:pt idx="131">
                  <c:v>6919</c:v>
                </c:pt>
                <c:pt idx="132">
                  <c:v>6901</c:v>
                </c:pt>
                <c:pt idx="133">
                  <c:v>6960</c:v>
                </c:pt>
                <c:pt idx="134">
                  <c:v>6903</c:v>
                </c:pt>
                <c:pt idx="135">
                  <c:v>6898</c:v>
                </c:pt>
                <c:pt idx="136">
                  <c:v>6843</c:v>
                </c:pt>
                <c:pt idx="137">
                  <c:v>6781</c:v>
                </c:pt>
                <c:pt idx="138">
                  <c:v>6725</c:v>
                </c:pt>
                <c:pt idx="139">
                  <c:v>6650</c:v>
                </c:pt>
                <c:pt idx="140">
                  <c:v>6682</c:v>
                </c:pt>
                <c:pt idx="141">
                  <c:v>6748</c:v>
                </c:pt>
                <c:pt idx="142">
                  <c:v>6691</c:v>
                </c:pt>
                <c:pt idx="143">
                  <c:v>6749</c:v>
                </c:pt>
                <c:pt idx="144">
                  <c:v>6773</c:v>
                </c:pt>
                <c:pt idx="145">
                  <c:v>6792</c:v>
                </c:pt>
                <c:pt idx="146">
                  <c:v>6869</c:v>
                </c:pt>
                <c:pt idx="147">
                  <c:v>6920</c:v>
                </c:pt>
                <c:pt idx="148">
                  <c:v>6844</c:v>
                </c:pt>
                <c:pt idx="149">
                  <c:v>6882</c:v>
                </c:pt>
                <c:pt idx="150">
                  <c:v>6737</c:v>
                </c:pt>
                <c:pt idx="151">
                  <c:v>6719</c:v>
                </c:pt>
                <c:pt idx="152">
                  <c:v>6677</c:v>
                </c:pt>
                <c:pt idx="153">
                  <c:v>6706</c:v>
                </c:pt>
                <c:pt idx="154">
                  <c:v>6684</c:v>
                </c:pt>
                <c:pt idx="155">
                  <c:v>6701</c:v>
                </c:pt>
                <c:pt idx="156">
                  <c:v>6708</c:v>
                </c:pt>
                <c:pt idx="157">
                  <c:v>6762</c:v>
                </c:pt>
                <c:pt idx="158">
                  <c:v>6812</c:v>
                </c:pt>
                <c:pt idx="159">
                  <c:v>6866</c:v>
                </c:pt>
                <c:pt idx="160">
                  <c:v>6861</c:v>
                </c:pt>
                <c:pt idx="161">
                  <c:v>6897</c:v>
                </c:pt>
              </c:numCache>
            </c:numRef>
          </c:val>
        </c:ser>
        <c:ser>
          <c:idx val="2"/>
          <c:order val="1"/>
          <c:tx>
            <c:strRef>
              <c:f>'Prison numbers'!$G$1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'Prison numbers'!$A$2:$A$278</c:f>
              <c:numCache>
                <c:formatCode>mmm\-yy</c:formatCode>
                <c:ptCount val="277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</c:numCache>
            </c:numRef>
          </c:cat>
          <c:val>
            <c:numRef>
              <c:f>'Prison numbers'!$G$2:$G$278</c:f>
              <c:numCache>
                <c:formatCode>#,##0</c:formatCode>
                <c:ptCount val="277"/>
                <c:pt idx="160">
                  <c:v>6902.8198234181373</c:v>
                </c:pt>
                <c:pt idx="161">
                  <c:v>6875.5848510665655</c:v>
                </c:pt>
                <c:pt idx="162">
                  <c:v>6725.8964093996992</c:v>
                </c:pt>
                <c:pt idx="163">
                  <c:v>6620.600704692727</c:v>
                </c:pt>
                <c:pt idx="164">
                  <c:v>6677.176182449236</c:v>
                </c:pt>
                <c:pt idx="165">
                  <c:v>6782.3193989355568</c:v>
                </c:pt>
                <c:pt idx="166">
                  <c:v>6711.4068186598552</c:v>
                </c:pt>
                <c:pt idx="167">
                  <c:v>6805.7720849189118</c:v>
                </c:pt>
                <c:pt idx="168">
                  <c:v>6828.0620349353276</c:v>
                </c:pt>
                <c:pt idx="169">
                  <c:v>6910.0205954633802</c:v>
                </c:pt>
                <c:pt idx="170">
                  <c:v>6959.2313444285555</c:v>
                </c:pt>
                <c:pt idx="171">
                  <c:v>7086.5041438115577</c:v>
                </c:pt>
                <c:pt idx="172">
                  <c:v>7070.5076833289404</c:v>
                </c:pt>
                <c:pt idx="173">
                  <c:v>7095.6448529141917</c:v>
                </c:pt>
                <c:pt idx="174">
                  <c:v>6903.906630590056</c:v>
                </c:pt>
                <c:pt idx="175">
                  <c:v>6818.6091044436025</c:v>
                </c:pt>
                <c:pt idx="176">
                  <c:v>6829.519742514698</c:v>
                </c:pt>
                <c:pt idx="177">
                  <c:v>6872.062665294301</c:v>
                </c:pt>
                <c:pt idx="178">
                  <c:v>6839.8986219072212</c:v>
                </c:pt>
                <c:pt idx="179">
                  <c:v>6859.5819907333598</c:v>
                </c:pt>
                <c:pt idx="180">
                  <c:v>6896.3454617745429</c:v>
                </c:pt>
                <c:pt idx="181">
                  <c:v>7003.0898768607876</c:v>
                </c:pt>
                <c:pt idx="182">
                  <c:v>7059.0338020390627</c:v>
                </c:pt>
                <c:pt idx="183">
                  <c:v>7174.3827764177031</c:v>
                </c:pt>
                <c:pt idx="184">
                  <c:v>7176.9142093732016</c:v>
                </c:pt>
                <c:pt idx="185">
                  <c:v>7155.0085070373189</c:v>
                </c:pt>
                <c:pt idx="186">
                  <c:v>6975.0641323111777</c:v>
                </c:pt>
                <c:pt idx="187">
                  <c:v>6915.5683746424247</c:v>
                </c:pt>
                <c:pt idx="188">
                  <c:v>6960.0953975738394</c:v>
                </c:pt>
                <c:pt idx="189">
                  <c:v>7000.8475512632212</c:v>
                </c:pt>
                <c:pt idx="190">
                  <c:v>6995.1653948161102</c:v>
                </c:pt>
                <c:pt idx="191">
                  <c:v>7032.0273380484077</c:v>
                </c:pt>
                <c:pt idx="192">
                  <c:v>7060.9172257544878</c:v>
                </c:pt>
                <c:pt idx="193">
                  <c:v>7160.7518456180314</c:v>
                </c:pt>
                <c:pt idx="194">
                  <c:v>7202.7955037285847</c:v>
                </c:pt>
                <c:pt idx="195">
                  <c:v>7274.5790519255715</c:v>
                </c:pt>
                <c:pt idx="196">
                  <c:v>7253.9699028014002</c:v>
                </c:pt>
                <c:pt idx="197">
                  <c:v>7244.5936009917459</c:v>
                </c:pt>
                <c:pt idx="198">
                  <c:v>7077.9692932004073</c:v>
                </c:pt>
                <c:pt idx="199">
                  <c:v>7024.7207406293137</c:v>
                </c:pt>
                <c:pt idx="200">
                  <c:v>7046.5621812595991</c:v>
                </c:pt>
                <c:pt idx="201">
                  <c:v>7066.1496221236685</c:v>
                </c:pt>
                <c:pt idx="202">
                  <c:v>7026.3904593511525</c:v>
                </c:pt>
                <c:pt idx="203">
                  <c:v>7083.3423373073538</c:v>
                </c:pt>
                <c:pt idx="204">
                  <c:v>7101.3841311242759</c:v>
                </c:pt>
                <c:pt idx="205">
                  <c:v>7207.9580743349497</c:v>
                </c:pt>
                <c:pt idx="206">
                  <c:v>7256.277651092465</c:v>
                </c:pt>
                <c:pt idx="207">
                  <c:v>7318.925391320673</c:v>
                </c:pt>
                <c:pt idx="208">
                  <c:v>7286.8317640696796</c:v>
                </c:pt>
                <c:pt idx="209">
                  <c:v>7271.5023996760428</c:v>
                </c:pt>
                <c:pt idx="210">
                  <c:v>7103.5764682689232</c:v>
                </c:pt>
                <c:pt idx="211">
                  <c:v>7040.2475964366886</c:v>
                </c:pt>
                <c:pt idx="212">
                  <c:v>7049.2306245456575</c:v>
                </c:pt>
                <c:pt idx="213">
                  <c:v>7085.5279737584906</c:v>
                </c:pt>
                <c:pt idx="214">
                  <c:v>7046.150319892311</c:v>
                </c:pt>
                <c:pt idx="215">
                  <c:v>7094.3578011808186</c:v>
                </c:pt>
                <c:pt idx="216">
                  <c:v>7119.3691429391929</c:v>
                </c:pt>
                <c:pt idx="217">
                  <c:v>7210.8287416849444</c:v>
                </c:pt>
                <c:pt idx="218">
                  <c:v>7261.4349924463613</c:v>
                </c:pt>
                <c:pt idx="219">
                  <c:v>7326.774035205035</c:v>
                </c:pt>
                <c:pt idx="220">
                  <c:v>7300.9994388007544</c:v>
                </c:pt>
                <c:pt idx="221">
                  <c:v>7291.2249133133837</c:v>
                </c:pt>
                <c:pt idx="222">
                  <c:v>7107.7244578498576</c:v>
                </c:pt>
                <c:pt idx="223">
                  <c:v>7055.7744434678743</c:v>
                </c:pt>
                <c:pt idx="224">
                  <c:v>7093.228423013089</c:v>
                </c:pt>
                <c:pt idx="225">
                  <c:v>7139.7484102229018</c:v>
                </c:pt>
                <c:pt idx="226">
                  <c:v>7109.7943531408928</c:v>
                </c:pt>
                <c:pt idx="227">
                  <c:v>7157.0552821157808</c:v>
                </c:pt>
                <c:pt idx="228">
                  <c:v>7176.8877592113668</c:v>
                </c:pt>
                <c:pt idx="229">
                  <c:v>7275.5913052406559</c:v>
                </c:pt>
                <c:pt idx="230">
                  <c:v>7321.6261855697157</c:v>
                </c:pt>
                <c:pt idx="231">
                  <c:v>7399.4503900197415</c:v>
                </c:pt>
                <c:pt idx="232">
                  <c:v>7381.8577230357077</c:v>
                </c:pt>
                <c:pt idx="233">
                  <c:v>7375.5837101791512</c:v>
                </c:pt>
                <c:pt idx="234">
                  <c:v>7209.6467017495515</c:v>
                </c:pt>
                <c:pt idx="235">
                  <c:v>7160.4579008171249</c:v>
                </c:pt>
                <c:pt idx="236">
                  <c:v>7195.4920714026748</c:v>
                </c:pt>
                <c:pt idx="237">
                  <c:v>7238.4768707587536</c:v>
                </c:pt>
                <c:pt idx="238">
                  <c:v>7189.5761707680686</c:v>
                </c:pt>
                <c:pt idx="239">
                  <c:v>7220.4172840249448</c:v>
                </c:pt>
                <c:pt idx="240">
                  <c:v>7259.2243449724792</c:v>
                </c:pt>
                <c:pt idx="241">
                  <c:v>7360.3655097356368</c:v>
                </c:pt>
                <c:pt idx="242">
                  <c:v>7405.5091219262995</c:v>
                </c:pt>
                <c:pt idx="243">
                  <c:v>7477.8633453269867</c:v>
                </c:pt>
                <c:pt idx="244">
                  <c:v>7449.867438339752</c:v>
                </c:pt>
                <c:pt idx="245">
                  <c:v>7450.5525874523137</c:v>
                </c:pt>
                <c:pt idx="246">
                  <c:v>7283.3941976982815</c:v>
                </c:pt>
                <c:pt idx="247">
                  <c:v>7234.6752002722887</c:v>
                </c:pt>
                <c:pt idx="248">
                  <c:v>7279.1049275543191</c:v>
                </c:pt>
                <c:pt idx="249">
                  <c:v>7322.7454866590533</c:v>
                </c:pt>
                <c:pt idx="250">
                  <c:v>7282.9266699987065</c:v>
                </c:pt>
                <c:pt idx="251">
                  <c:v>7321.1417427023662</c:v>
                </c:pt>
                <c:pt idx="252">
                  <c:v>7353.0897597598914</c:v>
                </c:pt>
                <c:pt idx="253">
                  <c:v>7452.3557214083557</c:v>
                </c:pt>
                <c:pt idx="254">
                  <c:v>7487.8762577159387</c:v>
                </c:pt>
                <c:pt idx="255">
                  <c:v>7560.9501500819588</c:v>
                </c:pt>
                <c:pt idx="256">
                  <c:v>7526.2852580001791</c:v>
                </c:pt>
                <c:pt idx="257">
                  <c:v>7514.8722006611351</c:v>
                </c:pt>
                <c:pt idx="258">
                  <c:v>7338.0354969285481</c:v>
                </c:pt>
                <c:pt idx="259">
                  <c:v>7277.6353050748412</c:v>
                </c:pt>
                <c:pt idx="260">
                  <c:v>7286.3805004425321</c:v>
                </c:pt>
                <c:pt idx="261">
                  <c:v>7332.311207883874</c:v>
                </c:pt>
                <c:pt idx="262">
                  <c:v>7302.2747486292883</c:v>
                </c:pt>
                <c:pt idx="263">
                  <c:v>7349.195693099995</c:v>
                </c:pt>
                <c:pt idx="264">
                  <c:v>7386.4577411875762</c:v>
                </c:pt>
                <c:pt idx="265">
                  <c:v>7487.8745358984497</c:v>
                </c:pt>
                <c:pt idx="266">
                  <c:v>7533.4031861132316</c:v>
                </c:pt>
                <c:pt idx="267">
                  <c:v>7605.3152857529512</c:v>
                </c:pt>
                <c:pt idx="268">
                  <c:v>7581.0727243276251</c:v>
                </c:pt>
                <c:pt idx="269">
                  <c:v>7570.3860708731027</c:v>
                </c:pt>
                <c:pt idx="270">
                  <c:v>7394.1657607321704</c:v>
                </c:pt>
                <c:pt idx="271">
                  <c:v>7337.1393442587405</c:v>
                </c:pt>
                <c:pt idx="272">
                  <c:v>7365.4592355636496</c:v>
                </c:pt>
                <c:pt idx="273">
                  <c:v>7400.0771197393142</c:v>
                </c:pt>
                <c:pt idx="274">
                  <c:v>7353.5123765139933</c:v>
                </c:pt>
                <c:pt idx="275">
                  <c:v>7388.4472550452638</c:v>
                </c:pt>
                <c:pt idx="276">
                  <c:v>7415.9134109013621</c:v>
                </c:pt>
              </c:numCache>
            </c:numRef>
          </c:val>
        </c:ser>
        <c:ser>
          <c:idx val="1"/>
          <c:order val="2"/>
          <c:tx>
            <c:strRef>
              <c:f>'Prison numbers'!$F$1</c:f>
              <c:strCache>
                <c:ptCount val="1"/>
                <c:pt idx="0">
                  <c:v>Forecast 2014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'Prison numbers'!$A$2:$A$278</c:f>
              <c:numCache>
                <c:formatCode>mmm\-yy</c:formatCode>
                <c:ptCount val="277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</c:numCache>
            </c:numRef>
          </c:cat>
          <c:val>
            <c:numRef>
              <c:f>'Prison numbers'!$F$2:$F$278</c:f>
              <c:numCache>
                <c:formatCode>#,##0</c:formatCode>
                <c:ptCount val="277"/>
                <c:pt idx="146">
                  <c:v>6866.7115184498371</c:v>
                </c:pt>
                <c:pt idx="147">
                  <c:v>6906.0053930871427</c:v>
                </c:pt>
                <c:pt idx="148">
                  <c:v>6831.7437195860066</c:v>
                </c:pt>
                <c:pt idx="149">
                  <c:v>6887.6767976265937</c:v>
                </c:pt>
                <c:pt idx="150">
                  <c:v>6671.2946547453676</c:v>
                </c:pt>
                <c:pt idx="151">
                  <c:v>6622.0614272105659</c:v>
                </c:pt>
                <c:pt idx="152">
                  <c:v>6716.9606964818695</c:v>
                </c:pt>
                <c:pt idx="153">
                  <c:v>6723.8929701822399</c:v>
                </c:pt>
                <c:pt idx="154">
                  <c:v>6739.6090848226568</c:v>
                </c:pt>
                <c:pt idx="155">
                  <c:v>6809.4056335330934</c:v>
                </c:pt>
                <c:pt idx="156">
                  <c:v>6795.3239963105825</c:v>
                </c:pt>
                <c:pt idx="157">
                  <c:v>6890.2125687533389</c:v>
                </c:pt>
                <c:pt idx="158">
                  <c:v>6902.5850206404939</c:v>
                </c:pt>
                <c:pt idx="159">
                  <c:v>6895.3069861498752</c:v>
                </c:pt>
                <c:pt idx="160">
                  <c:v>6848.6034738217459</c:v>
                </c:pt>
                <c:pt idx="161">
                  <c:v>6818.5162146822977</c:v>
                </c:pt>
                <c:pt idx="162">
                  <c:v>6628.297087990868</c:v>
                </c:pt>
                <c:pt idx="163">
                  <c:v>6596.3712361831413</c:v>
                </c:pt>
                <c:pt idx="164">
                  <c:v>6717.1133209120517</c:v>
                </c:pt>
                <c:pt idx="165">
                  <c:v>6796.709324009551</c:v>
                </c:pt>
                <c:pt idx="166">
                  <c:v>6768.0745633503657</c:v>
                </c:pt>
                <c:pt idx="167">
                  <c:v>6853.7468927828995</c:v>
                </c:pt>
                <c:pt idx="168">
                  <c:v>6848.6385766491203</c:v>
                </c:pt>
                <c:pt idx="169">
                  <c:v>6953.8293519485223</c:v>
                </c:pt>
                <c:pt idx="170">
                  <c:v>7006.5278382697961</c:v>
                </c:pt>
                <c:pt idx="171">
                  <c:v>7049.4163542184706</c:v>
                </c:pt>
                <c:pt idx="172">
                  <c:v>6985.1013435641207</c:v>
                </c:pt>
                <c:pt idx="173">
                  <c:v>6996.9791222895838</c:v>
                </c:pt>
                <c:pt idx="174">
                  <c:v>6801.0404076265831</c:v>
                </c:pt>
                <c:pt idx="175">
                  <c:v>6747.1221210035528</c:v>
                </c:pt>
                <c:pt idx="176">
                  <c:v>6796.4862327161691</c:v>
                </c:pt>
                <c:pt idx="177">
                  <c:v>6828.6559446650526</c:v>
                </c:pt>
                <c:pt idx="178">
                  <c:v>6827.8731634797778</c:v>
                </c:pt>
                <c:pt idx="179">
                  <c:v>6902.6703421283855</c:v>
                </c:pt>
                <c:pt idx="180">
                  <c:v>6895.7608617004462</c:v>
                </c:pt>
                <c:pt idx="181">
                  <c:v>6971.4016402142825</c:v>
                </c:pt>
                <c:pt idx="182">
                  <c:v>7026.1968622861623</c:v>
                </c:pt>
                <c:pt idx="183">
                  <c:v>7035.0195181770423</c:v>
                </c:pt>
                <c:pt idx="184">
                  <c:v>6977.3267790973987</c:v>
                </c:pt>
                <c:pt idx="185">
                  <c:v>6993.4857213457244</c:v>
                </c:pt>
                <c:pt idx="186">
                  <c:v>6785.5700544551628</c:v>
                </c:pt>
                <c:pt idx="187">
                  <c:v>6783.8379106110697</c:v>
                </c:pt>
                <c:pt idx="188">
                  <c:v>6852.0891431338114</c:v>
                </c:pt>
                <c:pt idx="189">
                  <c:v>6884.9217935442784</c:v>
                </c:pt>
                <c:pt idx="190">
                  <c:v>6886.277075620369</c:v>
                </c:pt>
                <c:pt idx="191">
                  <c:v>6981.637613023664</c:v>
                </c:pt>
                <c:pt idx="192">
                  <c:v>6980.5007739197017</c:v>
                </c:pt>
                <c:pt idx="193">
                  <c:v>7045.300280489384</c:v>
                </c:pt>
                <c:pt idx="194">
                  <c:v>7081.5101792912992</c:v>
                </c:pt>
                <c:pt idx="195">
                  <c:v>7101.7535212580306</c:v>
                </c:pt>
                <c:pt idx="196">
                  <c:v>7073.9072770676794</c:v>
                </c:pt>
                <c:pt idx="197">
                  <c:v>7096.5576995763586</c:v>
                </c:pt>
                <c:pt idx="198">
                  <c:v>6894.3500413097099</c:v>
                </c:pt>
                <c:pt idx="199">
                  <c:v>6867.1776629121414</c:v>
                </c:pt>
                <c:pt idx="200">
                  <c:v>6915.9687452581402</c:v>
                </c:pt>
                <c:pt idx="201">
                  <c:v>6963.548236902604</c:v>
                </c:pt>
                <c:pt idx="202">
                  <c:v>6954.7980545757882</c:v>
                </c:pt>
                <c:pt idx="203">
                  <c:v>7037.5001041084724</c:v>
                </c:pt>
                <c:pt idx="204">
                  <c:v>7016.2675665991837</c:v>
                </c:pt>
                <c:pt idx="205">
                  <c:v>7090.4384686096482</c:v>
                </c:pt>
                <c:pt idx="206">
                  <c:v>7127.099157567528</c:v>
                </c:pt>
                <c:pt idx="207">
                  <c:v>7130.3008442200135</c:v>
                </c:pt>
                <c:pt idx="208">
                  <c:v>7102.2212353945743</c:v>
                </c:pt>
                <c:pt idx="209">
                  <c:v>7118.0644480161864</c:v>
                </c:pt>
                <c:pt idx="210">
                  <c:v>6902.0405827222266</c:v>
                </c:pt>
                <c:pt idx="211">
                  <c:v>6879.1987051565138</c:v>
                </c:pt>
                <c:pt idx="212">
                  <c:v>6917.9276441237371</c:v>
                </c:pt>
                <c:pt idx="213">
                  <c:v>6960.7239441986221</c:v>
                </c:pt>
                <c:pt idx="214">
                  <c:v>6958.03037230063</c:v>
                </c:pt>
                <c:pt idx="215">
                  <c:v>7052.5133088420225</c:v>
                </c:pt>
                <c:pt idx="216">
                  <c:v>7041.3315413052596</c:v>
                </c:pt>
                <c:pt idx="217">
                  <c:v>7107.4609368847505</c:v>
                </c:pt>
                <c:pt idx="218">
                  <c:v>7145.5749706431479</c:v>
                </c:pt>
                <c:pt idx="219">
                  <c:v>7159.4820060096536</c:v>
                </c:pt>
                <c:pt idx="220">
                  <c:v>7125.7546943870993</c:v>
                </c:pt>
                <c:pt idx="221">
                  <c:v>7146.5233323219954</c:v>
                </c:pt>
                <c:pt idx="222">
                  <c:v>6935.1168514771653</c:v>
                </c:pt>
                <c:pt idx="223">
                  <c:v>6918.2853321692983</c:v>
                </c:pt>
                <c:pt idx="224">
                  <c:v>6972.7762283155062</c:v>
                </c:pt>
                <c:pt idx="225">
                  <c:v>7024.6554343081843</c:v>
                </c:pt>
                <c:pt idx="226">
                  <c:v>7018.249267862032</c:v>
                </c:pt>
                <c:pt idx="227">
                  <c:v>7102.7647037565521</c:v>
                </c:pt>
                <c:pt idx="228">
                  <c:v>7092.3357064566972</c:v>
                </c:pt>
                <c:pt idx="229">
                  <c:v>7162.4843039462266</c:v>
                </c:pt>
                <c:pt idx="230">
                  <c:v>7196.1837791274993</c:v>
                </c:pt>
                <c:pt idx="231">
                  <c:v>7204.1072480050007</c:v>
                </c:pt>
                <c:pt idx="232">
                  <c:v>7166.1972054998023</c:v>
                </c:pt>
                <c:pt idx="233">
                  <c:v>7181.9912504403555</c:v>
                </c:pt>
                <c:pt idx="234">
                  <c:v>6974.4290371782154</c:v>
                </c:pt>
                <c:pt idx="235">
                  <c:v>6955.6618589685095</c:v>
                </c:pt>
                <c:pt idx="236">
                  <c:v>7014.0963268078604</c:v>
                </c:pt>
                <c:pt idx="237">
                  <c:v>7059.2829905573626</c:v>
                </c:pt>
                <c:pt idx="238">
                  <c:v>7046.4928686576641</c:v>
                </c:pt>
                <c:pt idx="239">
                  <c:v>7130.529080281528</c:v>
                </c:pt>
                <c:pt idx="240">
                  <c:v>7126.998645405446</c:v>
                </c:pt>
                <c:pt idx="241">
                  <c:v>7197.4332964466284</c:v>
                </c:pt>
                <c:pt idx="242">
                  <c:v>7217.2591845733423</c:v>
                </c:pt>
                <c:pt idx="243">
                  <c:v>7220.4971539540165</c:v>
                </c:pt>
                <c:pt idx="244">
                  <c:v>7180.8289658902304</c:v>
                </c:pt>
                <c:pt idx="245">
                  <c:v>7202.9105655212597</c:v>
                </c:pt>
                <c:pt idx="246">
                  <c:v>6995.6753605755093</c:v>
                </c:pt>
                <c:pt idx="247">
                  <c:v>6981.2177257739577</c:v>
                </c:pt>
                <c:pt idx="248">
                  <c:v>7040.585242503591</c:v>
                </c:pt>
                <c:pt idx="249">
                  <c:v>7082.9382042560101</c:v>
                </c:pt>
                <c:pt idx="250">
                  <c:v>7066.7280055513147</c:v>
                </c:pt>
                <c:pt idx="251">
                  <c:v>7146.0371204008734</c:v>
                </c:pt>
                <c:pt idx="252">
                  <c:v>7134.1569787075314</c:v>
                </c:pt>
                <c:pt idx="253">
                  <c:v>7206.1282029253325</c:v>
                </c:pt>
                <c:pt idx="254">
                  <c:v>7242.5613340204809</c:v>
                </c:pt>
                <c:pt idx="255">
                  <c:v>7252.5395873145799</c:v>
                </c:pt>
                <c:pt idx="256">
                  <c:v>7213.0795712938552</c:v>
                </c:pt>
                <c:pt idx="257">
                  <c:v>7221.9791279140418</c:v>
                </c:pt>
                <c:pt idx="258">
                  <c:v>7006.7490111614989</c:v>
                </c:pt>
                <c:pt idx="259">
                  <c:v>6988.0346752633031</c:v>
                </c:pt>
                <c:pt idx="260">
                  <c:v>7026.5687680754008</c:v>
                </c:pt>
                <c:pt idx="261">
                  <c:v>7080.9212443021497</c:v>
                </c:pt>
                <c:pt idx="262">
                  <c:v>7071.3219337374221</c:v>
                </c:pt>
                <c:pt idx="263">
                  <c:v>7154.4043697117595</c:v>
                </c:pt>
                <c:pt idx="264">
                  <c:v>7144.0275113255911</c:v>
                </c:pt>
              </c:numCache>
            </c:numRef>
          </c:val>
        </c:ser>
        <c:marker val="1"/>
        <c:axId val="56740480"/>
        <c:axId val="56746752"/>
      </c:lineChart>
      <c:dateAx>
        <c:axId val="56740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  <c:layout/>
        </c:title>
        <c:numFmt formatCode="mmm\-yy" sourceLinked="0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46752"/>
        <c:crosses val="autoZero"/>
        <c:auto val="1"/>
        <c:lblOffset val="100"/>
        <c:majorUnit val="12"/>
        <c:majorTimeUnit val="months"/>
      </c:dateAx>
      <c:valAx>
        <c:axId val="56746752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4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666666666666666"/>
          <c:y val="0.94182389937106914"/>
          <c:w val="0.5405128205128209"/>
          <c:h val="4.4025157232705066E-2"/>
        </c:manualLayout>
      </c:layout>
      <c:txPr>
        <a:bodyPr/>
        <a:lstStyle/>
        <a:p>
          <a:pPr>
            <a:defRPr sz="14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 sz="1800" b="1" i="0" baseline="0"/>
              <a:t>Sentenced population - annual maxima</a:t>
            </a:r>
            <a:endParaRPr lang="en-NZ"/>
          </a:p>
        </c:rich>
      </c:tx>
      <c:layout/>
    </c:title>
    <c:plotArea>
      <c:layout>
        <c:manualLayout>
          <c:layoutTarget val="inner"/>
          <c:xMode val="edge"/>
          <c:yMode val="edge"/>
          <c:x val="0.10433575464083938"/>
          <c:y val="8.9858910891089105E-2"/>
          <c:w val="0.76308334678504175"/>
          <c:h val="0.78784933993399342"/>
        </c:manualLayout>
      </c:layout>
      <c:areaChart>
        <c:grouping val="stacked"/>
        <c:ser>
          <c:idx val="8"/>
          <c:order val="3"/>
          <c:tx>
            <c:strRef>
              <c:f>'Data for annual graphs'!$K$27</c:f>
              <c:strCache>
                <c:ptCount val="1"/>
                <c:pt idx="0">
                  <c:v>CI1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'Data for annual graphs'!$B$28:$B$50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graphs'!$K$28:$K$50</c:f>
              <c:numCache>
                <c:formatCode>#,##0</c:formatCode>
                <c:ptCount val="23"/>
                <c:pt idx="0">
                  <c:v>6920</c:v>
                </c:pt>
                <c:pt idx="1">
                  <c:v>6920</c:v>
                </c:pt>
                <c:pt idx="2">
                  <c:v>6920</c:v>
                </c:pt>
                <c:pt idx="3">
                  <c:v>6920</c:v>
                </c:pt>
                <c:pt idx="4">
                  <c:v>6920</c:v>
                </c:pt>
                <c:pt idx="5">
                  <c:v>6920</c:v>
                </c:pt>
                <c:pt idx="6">
                  <c:v>6920</c:v>
                </c:pt>
                <c:pt idx="7">
                  <c:v>6920</c:v>
                </c:pt>
                <c:pt idx="8">
                  <c:v>6920</c:v>
                </c:pt>
                <c:pt idx="9">
                  <c:v>6920</c:v>
                </c:pt>
                <c:pt idx="10">
                  <c:v>6920</c:v>
                </c:pt>
                <c:pt idx="11">
                  <c:v>6920</c:v>
                </c:pt>
                <c:pt idx="12">
                  <c:v>6920</c:v>
                </c:pt>
                <c:pt idx="13">
                  <c:v>6441.370058489284</c:v>
                </c:pt>
                <c:pt idx="14">
                  <c:v>6513.837179898117</c:v>
                </c:pt>
                <c:pt idx="15">
                  <c:v>6485.2763552967563</c:v>
                </c:pt>
                <c:pt idx="16">
                  <c:v>6469.355782586711</c:v>
                </c:pt>
                <c:pt idx="17">
                  <c:v>6409.9204074332838</c:v>
                </c:pt>
                <c:pt idx="18">
                  <c:v>6316.4817064713643</c:v>
                </c:pt>
                <c:pt idx="19">
                  <c:v>6278.0285906438721</c:v>
                </c:pt>
                <c:pt idx="20">
                  <c:v>6220.1516195774002</c:v>
                </c:pt>
                <c:pt idx="21">
                  <c:v>6165.9336059926181</c:v>
                </c:pt>
                <c:pt idx="22">
                  <c:v>6078.2872754370646</c:v>
                </c:pt>
              </c:numCache>
            </c:numRef>
          </c:val>
        </c:ser>
        <c:ser>
          <c:idx val="9"/>
          <c:order val="4"/>
          <c:tx>
            <c:strRef>
              <c:f>'Data for annual graphs'!$L$27</c:f>
              <c:strCache>
                <c:ptCount val="1"/>
                <c:pt idx="0">
                  <c:v>CI2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  <a:ln>
              <a:noFill/>
            </a:ln>
          </c:spPr>
          <c:cat>
            <c:strRef>
              <c:f>'Data for annual graphs'!$B$28:$B$50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graphs'!$L$28:$L$50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273.98579792650617</c:v>
                </c:pt>
                <c:pt idx="14" formatCode="#,##0">
                  <c:v>338.15254880711382</c:v>
                </c:pt>
                <c:pt idx="15" formatCode="#,##0">
                  <c:v>404.86118287401678</c:v>
                </c:pt>
                <c:pt idx="16" formatCode="#,##0">
                  <c:v>478.19044212213248</c:v>
                </c:pt>
                <c:pt idx="17" formatCode="#,##0">
                  <c:v>553.05776914411672</c:v>
                </c:pt>
                <c:pt idx="18" formatCode="#,##0">
                  <c:v>621.49736620677959</c:v>
                </c:pt>
                <c:pt idx="19" formatCode="#,##0">
                  <c:v>688.32096651346455</c:v>
                </c:pt>
                <c:pt idx="20" formatCode="#,##0">
                  <c:v>778.86266155588237</c:v>
                </c:pt>
                <c:pt idx="21" formatCode="#,##0">
                  <c:v>875.34324225435921</c:v>
                </c:pt>
                <c:pt idx="22" formatCode="#,##0">
                  <c:v>966.32241277802223</c:v>
                </c:pt>
              </c:numCache>
            </c:numRef>
          </c:val>
        </c:ser>
        <c:ser>
          <c:idx val="10"/>
          <c:order val="5"/>
          <c:tx>
            <c:strRef>
              <c:f>'Data for annual graphs'!$M$27</c:f>
              <c:strCache>
                <c:ptCount val="1"/>
                <c:pt idx="0">
                  <c:v>CI3</c:v>
                </c:pt>
              </c:strCache>
            </c:strRef>
          </c:tx>
          <c:spPr>
            <a:solidFill>
              <a:sysClr val="window" lastClr="FFFFFF">
                <a:lumMod val="65000"/>
                <a:alpha val="50000"/>
              </a:sysClr>
            </a:solidFill>
          </c:spPr>
          <c:cat>
            <c:strRef>
              <c:f>'Data for annual graphs'!$B$28:$B$50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graphs'!$M$28:$M$50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378.53301029320119</c:v>
                </c:pt>
                <c:pt idx="14" formatCode="#,##0">
                  <c:v>479.89868570434101</c:v>
                </c:pt>
                <c:pt idx="15" formatCode="#,##0">
                  <c:v>566.0559130923757</c:v>
                </c:pt>
                <c:pt idx="16" formatCode="#,##0">
                  <c:v>642.65753255380241</c:v>
                </c:pt>
                <c:pt idx="17" formatCode="#,##0">
                  <c:v>704.23965067486097</c:v>
                </c:pt>
                <c:pt idx="18" formatCode="#,##0">
                  <c:v>763.22557914761637</c:v>
                </c:pt>
                <c:pt idx="19" formatCode="#,##0">
                  <c:v>839.13286367090859</c:v>
                </c:pt>
                <c:pt idx="20" formatCode="#,##0">
                  <c:v>923.49462380214391</c:v>
                </c:pt>
                <c:pt idx="21" formatCode="#,##0">
                  <c:v>996.86380523098069</c:v>
                </c:pt>
                <c:pt idx="22" formatCode="#,##0">
                  <c:v>1086.6156349448329</c:v>
                </c:pt>
              </c:numCache>
            </c:numRef>
          </c:val>
        </c:ser>
        <c:ser>
          <c:idx val="11"/>
          <c:order val="6"/>
          <c:tx>
            <c:strRef>
              <c:f>'Data for annual graphs'!$N$27</c:f>
              <c:strCache>
                <c:ptCount val="1"/>
                <c:pt idx="0">
                  <c:v>CI4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</c:spPr>
          <c:cat>
            <c:strRef>
              <c:f>'Data for annual graphs'!$B$28:$B$50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graphs'!$N$28:$N$50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279.39341235926622</c:v>
                </c:pt>
                <c:pt idx="14" formatCode="#,##0">
                  <c:v>366.8723543222377</c:v>
                </c:pt>
                <c:pt idx="15" formatCode="#,##0">
                  <c:v>453.59447340514816</c:v>
                </c:pt>
                <c:pt idx="16" formatCode="#,##0">
                  <c:v>528.57631375726851</c:v>
                </c:pt>
                <c:pt idx="17" formatCode="#,##0">
                  <c:v>603.77067877151967</c:v>
                </c:pt>
                <c:pt idx="18" formatCode="#,##0">
                  <c:v>697.14958797925374</c:v>
                </c:pt>
                <c:pt idx="19" formatCode="#,##0">
                  <c:v>798.52966059005939</c:v>
                </c:pt>
                <c:pt idx="20" formatCode="#,##0">
                  <c:v>858.01934359606639</c:v>
                </c:pt>
                <c:pt idx="21" formatCode="#,##0">
                  <c:v>984.02016849361462</c:v>
                </c:pt>
                <c:pt idx="22" formatCode="#,##0">
                  <c:v>1061.7616634227661</c:v>
                </c:pt>
              </c:numCache>
            </c:numRef>
          </c:val>
        </c:ser>
        <c:axId val="60051840"/>
        <c:axId val="60053376"/>
      </c:areaChart>
      <c:lineChart>
        <c:grouping val="standard"/>
        <c:ser>
          <c:idx val="0"/>
          <c:order val="0"/>
          <c:tx>
            <c:strRef>
              <c:f>'Data for annual graphs'!$C$27</c:f>
              <c:strCache>
                <c:ptCount val="1"/>
                <c:pt idx="0">
                  <c:v>Sentenced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'Data for annual graphs'!$B$28:$B$50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graphs'!$C$28:$C$50</c:f>
              <c:numCache>
                <c:formatCode>#,##0</c:formatCode>
                <c:ptCount val="23"/>
                <c:pt idx="0">
                  <c:v>5026</c:v>
                </c:pt>
                <c:pt idx="1">
                  <c:v>5345</c:v>
                </c:pt>
                <c:pt idx="2">
                  <c:v>5734</c:v>
                </c:pt>
                <c:pt idx="3">
                  <c:v>6056</c:v>
                </c:pt>
                <c:pt idx="4">
                  <c:v>6409</c:v>
                </c:pt>
                <c:pt idx="5">
                  <c:v>6623</c:v>
                </c:pt>
                <c:pt idx="6">
                  <c:v>6462</c:v>
                </c:pt>
                <c:pt idx="7">
                  <c:v>6832</c:v>
                </c:pt>
                <c:pt idx="8">
                  <c:v>6986</c:v>
                </c:pt>
                <c:pt idx="9">
                  <c:v>6818</c:v>
                </c:pt>
                <c:pt idx="10">
                  <c:v>6919</c:v>
                </c:pt>
                <c:pt idx="11">
                  <c:v>6960</c:v>
                </c:pt>
                <c:pt idx="12">
                  <c:v>6920</c:v>
                </c:pt>
              </c:numCache>
            </c:numRef>
          </c:val>
        </c:ser>
        <c:ser>
          <c:idx val="4"/>
          <c:order val="1"/>
          <c:tx>
            <c:strRef>
              <c:f>'Data for annual graphs'!$G$27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'Data for annual graphs'!$B$28:$B$50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graphs'!$G$28:$G$50</c:f>
              <c:numCache>
                <c:formatCode>#,##0</c:formatCode>
                <c:ptCount val="23"/>
                <c:pt idx="12">
                  <c:v>6920</c:v>
                </c:pt>
                <c:pt idx="13">
                  <c:v>6902.8198234181373</c:v>
                </c:pt>
                <c:pt idx="14">
                  <c:v>7095.6448529141917</c:v>
                </c:pt>
                <c:pt idx="15">
                  <c:v>7176.9142093732016</c:v>
                </c:pt>
                <c:pt idx="16">
                  <c:v>7274.5790519255715</c:v>
                </c:pt>
                <c:pt idx="17">
                  <c:v>7318.925391320673</c:v>
                </c:pt>
                <c:pt idx="18">
                  <c:v>7326.774035205035</c:v>
                </c:pt>
                <c:pt idx="19">
                  <c:v>7399.4503900197415</c:v>
                </c:pt>
                <c:pt idx="20">
                  <c:v>7477.8633453269867</c:v>
                </c:pt>
                <c:pt idx="21">
                  <c:v>7560.9501500819588</c:v>
                </c:pt>
                <c:pt idx="22">
                  <c:v>7605.3152857529512</c:v>
                </c:pt>
              </c:numCache>
            </c:numRef>
          </c:val>
        </c:ser>
        <c:ser>
          <c:idx val="1"/>
          <c:order val="2"/>
          <c:tx>
            <c:strRef>
              <c:f>'Data for annual graphs'!$D$27</c:f>
              <c:strCache>
                <c:ptCount val="1"/>
                <c:pt idx="0">
                  <c:v>Forecast 2014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for annual graphs'!$B$28:$B$50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graphs'!$D$28:$D$50</c:f>
              <c:numCache>
                <c:formatCode>#,##0</c:formatCode>
                <c:ptCount val="23"/>
                <c:pt idx="12">
                  <c:v>6906.0053930871427</c:v>
                </c:pt>
                <c:pt idx="13">
                  <c:v>6902.5850206404939</c:v>
                </c:pt>
                <c:pt idx="14">
                  <c:v>7049.4163542184706</c:v>
                </c:pt>
                <c:pt idx="15">
                  <c:v>7035.0195181770423</c:v>
                </c:pt>
                <c:pt idx="16">
                  <c:v>7101.7535212580306</c:v>
                </c:pt>
                <c:pt idx="17">
                  <c:v>7130.3008442200135</c:v>
                </c:pt>
                <c:pt idx="18">
                  <c:v>7159.4820060096536</c:v>
                </c:pt>
                <c:pt idx="19">
                  <c:v>7204.1072480050007</c:v>
                </c:pt>
                <c:pt idx="20">
                  <c:v>7220.4971539540165</c:v>
                </c:pt>
                <c:pt idx="21">
                  <c:v>7252.5395873145799</c:v>
                </c:pt>
              </c:numCache>
            </c:numRef>
          </c:val>
        </c:ser>
        <c:marker val="1"/>
        <c:axId val="60051840"/>
        <c:axId val="60053376"/>
      </c:lineChart>
      <c:catAx>
        <c:axId val="60051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 sz="1200">
                    <a:latin typeface="Arial" pitchFamily="34" charset="0"/>
                    <a:cs typeface="Arial" pitchFamily="34" charset="0"/>
                  </a:rPr>
                  <a:t>Monthly data</a:t>
                </a:r>
              </a:p>
            </c:rich>
          </c:tx>
          <c:layout>
            <c:manualLayout>
              <c:xMode val="edge"/>
              <c:yMode val="edge"/>
              <c:x val="0.48109400053806833"/>
              <c:y val="0.93963300330033006"/>
            </c:manualLayout>
          </c:layout>
        </c:title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0053376"/>
        <c:crosses val="autoZero"/>
        <c:auto val="1"/>
        <c:lblAlgn val="ctr"/>
        <c:lblOffset val="100"/>
        <c:tickLblSkip val="3"/>
      </c:catAx>
      <c:valAx>
        <c:axId val="60053376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sz="1200">
                    <a:latin typeface="Arial" pitchFamily="34" charset="0"/>
                    <a:cs typeface="Arial" pitchFamily="34" charset="0"/>
                  </a:rPr>
                  <a:t>Prisoners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0051840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/>
              <a:t>Total prison population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753735783027121"/>
          <c:y val="8.9890060912197381E-2"/>
          <c:w val="0.83827380039033583"/>
          <c:h val="0.7005589395665166"/>
        </c:manualLayout>
      </c:layout>
      <c:lineChart>
        <c:grouping val="standard"/>
        <c:ser>
          <c:idx val="0"/>
          <c:order val="0"/>
          <c:tx>
            <c:strRef>
              <c:f>'Prison numbers'!$H$1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numbers'!$A$2:$A$278</c:f>
              <c:numCache>
                <c:formatCode>mmm\-yy</c:formatCode>
                <c:ptCount val="277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</c:numCache>
            </c:numRef>
          </c:cat>
          <c:val>
            <c:numRef>
              <c:f>'Prison numbers'!$H$2:$H$278</c:f>
              <c:numCache>
                <c:formatCode>#,##0</c:formatCode>
                <c:ptCount val="277"/>
                <c:pt idx="0">
                  <c:v>5884</c:v>
                </c:pt>
                <c:pt idx="1">
                  <c:v>5785</c:v>
                </c:pt>
                <c:pt idx="2">
                  <c:v>5838</c:v>
                </c:pt>
                <c:pt idx="3">
                  <c:v>5828</c:v>
                </c:pt>
                <c:pt idx="4">
                  <c:v>5781</c:v>
                </c:pt>
                <c:pt idx="5">
                  <c:v>5968</c:v>
                </c:pt>
                <c:pt idx="6">
                  <c:v>5782</c:v>
                </c:pt>
                <c:pt idx="7">
                  <c:v>5818</c:v>
                </c:pt>
                <c:pt idx="8">
                  <c:v>5880</c:v>
                </c:pt>
                <c:pt idx="9">
                  <c:v>5906</c:v>
                </c:pt>
                <c:pt idx="10">
                  <c:v>5924</c:v>
                </c:pt>
                <c:pt idx="11">
                  <c:v>6031</c:v>
                </c:pt>
                <c:pt idx="12">
                  <c:v>6135</c:v>
                </c:pt>
                <c:pt idx="13">
                  <c:v>6198</c:v>
                </c:pt>
                <c:pt idx="14">
                  <c:v>6237</c:v>
                </c:pt>
                <c:pt idx="15">
                  <c:v>6322</c:v>
                </c:pt>
                <c:pt idx="16">
                  <c:v>6367</c:v>
                </c:pt>
                <c:pt idx="17">
                  <c:v>6311</c:v>
                </c:pt>
                <c:pt idx="18">
                  <c:v>6154</c:v>
                </c:pt>
                <c:pt idx="19">
                  <c:v>6168</c:v>
                </c:pt>
                <c:pt idx="20">
                  <c:v>6290</c:v>
                </c:pt>
                <c:pt idx="21">
                  <c:v>6403</c:v>
                </c:pt>
                <c:pt idx="22">
                  <c:v>6393</c:v>
                </c:pt>
                <c:pt idx="23">
                  <c:v>6571</c:v>
                </c:pt>
                <c:pt idx="24">
                  <c:v>6613</c:v>
                </c:pt>
                <c:pt idx="25">
                  <c:v>6710</c:v>
                </c:pt>
                <c:pt idx="26">
                  <c:v>6865</c:v>
                </c:pt>
                <c:pt idx="27">
                  <c:v>6946</c:v>
                </c:pt>
                <c:pt idx="28">
                  <c:v>6912</c:v>
                </c:pt>
                <c:pt idx="29">
                  <c:v>6852</c:v>
                </c:pt>
                <c:pt idx="30">
                  <c:v>6663</c:v>
                </c:pt>
                <c:pt idx="31">
                  <c:v>6712</c:v>
                </c:pt>
                <c:pt idx="32">
                  <c:v>6781</c:v>
                </c:pt>
                <c:pt idx="33">
                  <c:v>6891</c:v>
                </c:pt>
                <c:pt idx="34">
                  <c:v>7005</c:v>
                </c:pt>
                <c:pt idx="35">
                  <c:v>7081</c:v>
                </c:pt>
                <c:pt idx="36">
                  <c:v>7074</c:v>
                </c:pt>
                <c:pt idx="37">
                  <c:v>7214</c:v>
                </c:pt>
                <c:pt idx="38">
                  <c:v>7311</c:v>
                </c:pt>
                <c:pt idx="39">
                  <c:v>7391</c:v>
                </c:pt>
                <c:pt idx="40">
                  <c:v>7510</c:v>
                </c:pt>
                <c:pt idx="41">
                  <c:v>7579</c:v>
                </c:pt>
                <c:pt idx="42">
                  <c:v>7420</c:v>
                </c:pt>
                <c:pt idx="43">
                  <c:v>7514</c:v>
                </c:pt>
                <c:pt idx="44">
                  <c:v>7610</c:v>
                </c:pt>
                <c:pt idx="45">
                  <c:v>7664</c:v>
                </c:pt>
                <c:pt idx="46">
                  <c:v>7592</c:v>
                </c:pt>
                <c:pt idx="47">
                  <c:v>7650</c:v>
                </c:pt>
                <c:pt idx="48">
                  <c:v>7656</c:v>
                </c:pt>
                <c:pt idx="49">
                  <c:v>7699</c:v>
                </c:pt>
                <c:pt idx="50">
                  <c:v>7770</c:v>
                </c:pt>
                <c:pt idx="51">
                  <c:v>7705</c:v>
                </c:pt>
                <c:pt idx="52">
                  <c:v>7632</c:v>
                </c:pt>
                <c:pt idx="53">
                  <c:v>7662</c:v>
                </c:pt>
                <c:pt idx="54">
                  <c:v>7541</c:v>
                </c:pt>
                <c:pt idx="55">
                  <c:v>7644</c:v>
                </c:pt>
                <c:pt idx="56">
                  <c:v>7689</c:v>
                </c:pt>
                <c:pt idx="57">
                  <c:v>7893</c:v>
                </c:pt>
                <c:pt idx="58">
                  <c:v>7965</c:v>
                </c:pt>
                <c:pt idx="59">
                  <c:v>8105</c:v>
                </c:pt>
                <c:pt idx="60">
                  <c:v>8148</c:v>
                </c:pt>
                <c:pt idx="61">
                  <c:v>8206</c:v>
                </c:pt>
                <c:pt idx="62">
                  <c:v>8270</c:v>
                </c:pt>
                <c:pt idx="63">
                  <c:v>8427</c:v>
                </c:pt>
                <c:pt idx="64">
                  <c:v>8201</c:v>
                </c:pt>
                <c:pt idx="65">
                  <c:v>7892</c:v>
                </c:pt>
                <c:pt idx="66">
                  <c:v>7459</c:v>
                </c:pt>
                <c:pt idx="67">
                  <c:v>7513</c:v>
                </c:pt>
                <c:pt idx="68">
                  <c:v>7626</c:v>
                </c:pt>
                <c:pt idx="69">
                  <c:v>7612</c:v>
                </c:pt>
                <c:pt idx="70">
                  <c:v>7645</c:v>
                </c:pt>
                <c:pt idx="71">
                  <c:v>7704</c:v>
                </c:pt>
                <c:pt idx="72">
                  <c:v>7868</c:v>
                </c:pt>
                <c:pt idx="73">
                  <c:v>8041</c:v>
                </c:pt>
                <c:pt idx="74">
                  <c:v>7949</c:v>
                </c:pt>
                <c:pt idx="75">
                  <c:v>7974</c:v>
                </c:pt>
                <c:pt idx="76">
                  <c:v>7946</c:v>
                </c:pt>
                <c:pt idx="77">
                  <c:v>7935</c:v>
                </c:pt>
                <c:pt idx="78">
                  <c:v>7804</c:v>
                </c:pt>
                <c:pt idx="79">
                  <c:v>8069</c:v>
                </c:pt>
                <c:pt idx="80">
                  <c:v>8212</c:v>
                </c:pt>
                <c:pt idx="81">
                  <c:v>8291</c:v>
                </c:pt>
                <c:pt idx="82">
                  <c:v>8249</c:v>
                </c:pt>
                <c:pt idx="83">
                  <c:v>8315</c:v>
                </c:pt>
                <c:pt idx="84">
                  <c:v>8373</c:v>
                </c:pt>
                <c:pt idx="85">
                  <c:v>8356</c:v>
                </c:pt>
                <c:pt idx="86">
                  <c:v>8479</c:v>
                </c:pt>
                <c:pt idx="87">
                  <c:v>8510</c:v>
                </c:pt>
                <c:pt idx="88">
                  <c:v>8475</c:v>
                </c:pt>
                <c:pt idx="89">
                  <c:v>8490</c:v>
                </c:pt>
                <c:pt idx="90">
                  <c:v>8235</c:v>
                </c:pt>
                <c:pt idx="91">
                  <c:v>8310</c:v>
                </c:pt>
                <c:pt idx="92">
                  <c:v>8455</c:v>
                </c:pt>
                <c:pt idx="93">
                  <c:v>8542</c:v>
                </c:pt>
                <c:pt idx="94">
                  <c:v>8529</c:v>
                </c:pt>
                <c:pt idx="95">
                  <c:v>8706</c:v>
                </c:pt>
                <c:pt idx="96">
                  <c:v>8753</c:v>
                </c:pt>
                <c:pt idx="97">
                  <c:v>8802</c:v>
                </c:pt>
                <c:pt idx="98">
                  <c:v>8811</c:v>
                </c:pt>
                <c:pt idx="99">
                  <c:v>8799</c:v>
                </c:pt>
                <c:pt idx="100">
                  <c:v>8845</c:v>
                </c:pt>
                <c:pt idx="101">
                  <c:v>8721</c:v>
                </c:pt>
                <c:pt idx="102">
                  <c:v>8523</c:v>
                </c:pt>
                <c:pt idx="103">
                  <c:v>8712</c:v>
                </c:pt>
                <c:pt idx="104">
                  <c:v>8815</c:v>
                </c:pt>
                <c:pt idx="105">
                  <c:v>8794</c:v>
                </c:pt>
                <c:pt idx="106">
                  <c:v>8795</c:v>
                </c:pt>
                <c:pt idx="107">
                  <c:v>8688</c:v>
                </c:pt>
                <c:pt idx="108">
                  <c:v>8708</c:v>
                </c:pt>
                <c:pt idx="109">
                  <c:v>8683</c:v>
                </c:pt>
                <c:pt idx="110">
                  <c:v>8644</c:v>
                </c:pt>
                <c:pt idx="111">
                  <c:v>8595</c:v>
                </c:pt>
                <c:pt idx="112">
                  <c:v>8529</c:v>
                </c:pt>
                <c:pt idx="113">
                  <c:v>8587</c:v>
                </c:pt>
                <c:pt idx="114">
                  <c:v>8378</c:v>
                </c:pt>
                <c:pt idx="115">
                  <c:v>8600</c:v>
                </c:pt>
                <c:pt idx="116">
                  <c:v>8639</c:v>
                </c:pt>
                <c:pt idx="117">
                  <c:v>8683</c:v>
                </c:pt>
                <c:pt idx="118">
                  <c:v>8644</c:v>
                </c:pt>
                <c:pt idx="119">
                  <c:v>8683</c:v>
                </c:pt>
                <c:pt idx="120">
                  <c:v>8679</c:v>
                </c:pt>
                <c:pt idx="121">
                  <c:v>8613</c:v>
                </c:pt>
                <c:pt idx="122">
                  <c:v>8626</c:v>
                </c:pt>
                <c:pt idx="123">
                  <c:v>8662</c:v>
                </c:pt>
                <c:pt idx="124">
                  <c:v>8730</c:v>
                </c:pt>
                <c:pt idx="125">
                  <c:v>8743</c:v>
                </c:pt>
                <c:pt idx="126">
                  <c:v>8402</c:v>
                </c:pt>
                <c:pt idx="127">
                  <c:v>8670</c:v>
                </c:pt>
                <c:pt idx="128">
                  <c:v>8692</c:v>
                </c:pt>
                <c:pt idx="129">
                  <c:v>8693</c:v>
                </c:pt>
                <c:pt idx="130">
                  <c:v>8638</c:v>
                </c:pt>
                <c:pt idx="131">
                  <c:v>8687</c:v>
                </c:pt>
                <c:pt idx="132">
                  <c:v>8604</c:v>
                </c:pt>
                <c:pt idx="133">
                  <c:v>8575</c:v>
                </c:pt>
                <c:pt idx="134">
                  <c:v>8535</c:v>
                </c:pt>
                <c:pt idx="135">
                  <c:v>8550</c:v>
                </c:pt>
                <c:pt idx="136">
                  <c:v>8496</c:v>
                </c:pt>
                <c:pt idx="137">
                  <c:v>8353</c:v>
                </c:pt>
                <c:pt idx="138">
                  <c:v>8191</c:v>
                </c:pt>
                <c:pt idx="139">
                  <c:v>8405</c:v>
                </c:pt>
                <c:pt idx="140">
                  <c:v>8513</c:v>
                </c:pt>
                <c:pt idx="141">
                  <c:v>8606</c:v>
                </c:pt>
                <c:pt idx="142">
                  <c:v>8508</c:v>
                </c:pt>
                <c:pt idx="143">
                  <c:v>8586</c:v>
                </c:pt>
                <c:pt idx="144">
                  <c:v>8634</c:v>
                </c:pt>
                <c:pt idx="145">
                  <c:v>8667</c:v>
                </c:pt>
                <c:pt idx="146">
                  <c:v>8754</c:v>
                </c:pt>
                <c:pt idx="147">
                  <c:v>8758</c:v>
                </c:pt>
                <c:pt idx="148">
                  <c:v>8691</c:v>
                </c:pt>
                <c:pt idx="149">
                  <c:v>8725</c:v>
                </c:pt>
                <c:pt idx="150">
                  <c:v>8771</c:v>
                </c:pt>
                <c:pt idx="151">
                  <c:v>8942</c:v>
                </c:pt>
                <c:pt idx="152">
                  <c:v>8863</c:v>
                </c:pt>
                <c:pt idx="153">
                  <c:v>8809</c:v>
                </c:pt>
                <c:pt idx="154">
                  <c:v>8834</c:v>
                </c:pt>
                <c:pt idx="155">
                  <c:v>8880</c:v>
                </c:pt>
                <c:pt idx="156">
                  <c:v>8906</c:v>
                </c:pt>
                <c:pt idx="157">
                  <c:v>8945</c:v>
                </c:pt>
                <c:pt idx="158">
                  <c:v>9112</c:v>
                </c:pt>
                <c:pt idx="159">
                  <c:v>9089</c:v>
                </c:pt>
                <c:pt idx="160">
                  <c:v>9155</c:v>
                </c:pt>
                <c:pt idx="161">
                  <c:v>9171</c:v>
                </c:pt>
              </c:numCache>
            </c:numRef>
          </c:val>
        </c:ser>
        <c:ser>
          <c:idx val="2"/>
          <c:order val="1"/>
          <c:tx>
            <c:strRef>
              <c:f>'Prison numbers'!$J$1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'Prison numbers'!$A$2:$A$278</c:f>
              <c:numCache>
                <c:formatCode>mmm\-yy</c:formatCode>
                <c:ptCount val="277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</c:numCache>
            </c:numRef>
          </c:cat>
          <c:val>
            <c:numRef>
              <c:f>'Prison numbers'!$J$2:$J$278</c:f>
              <c:numCache>
                <c:formatCode>#,##0</c:formatCode>
                <c:ptCount val="277"/>
                <c:pt idx="160">
                  <c:v>9172.0844220944582</c:v>
                </c:pt>
                <c:pt idx="161">
                  <c:v>9114.8655466282034</c:v>
                </c:pt>
                <c:pt idx="162">
                  <c:v>8966.4089652820112</c:v>
                </c:pt>
                <c:pt idx="163">
                  <c:v>8824.7072040274306</c:v>
                </c:pt>
                <c:pt idx="164">
                  <c:v>9085.6078108424499</c:v>
                </c:pt>
                <c:pt idx="165">
                  <c:v>9198.9849723469761</c:v>
                </c:pt>
                <c:pt idx="166">
                  <c:v>8989.7408336822482</c:v>
                </c:pt>
                <c:pt idx="167">
                  <c:v>9145.4207693120679</c:v>
                </c:pt>
                <c:pt idx="168">
                  <c:v>9253.4714442834538</c:v>
                </c:pt>
                <c:pt idx="169">
                  <c:v>9328.5409813899678</c:v>
                </c:pt>
                <c:pt idx="170">
                  <c:v>9309.7405492816979</c:v>
                </c:pt>
                <c:pt idx="171">
                  <c:v>9436.9417450757446</c:v>
                </c:pt>
                <c:pt idx="172">
                  <c:v>9332.3334150386872</c:v>
                </c:pt>
                <c:pt idx="173">
                  <c:v>9229.7832882056682</c:v>
                </c:pt>
                <c:pt idx="174">
                  <c:v>9089.2537979768895</c:v>
                </c:pt>
                <c:pt idx="175">
                  <c:v>9026.611821194907</c:v>
                </c:pt>
                <c:pt idx="176">
                  <c:v>9241.6885290320442</c:v>
                </c:pt>
                <c:pt idx="177">
                  <c:v>9325.8903721657225</c:v>
                </c:pt>
                <c:pt idx="178">
                  <c:v>9154.3009957029208</c:v>
                </c:pt>
                <c:pt idx="179">
                  <c:v>9206.1555477455768</c:v>
                </c:pt>
                <c:pt idx="180">
                  <c:v>9359.6231863745452</c:v>
                </c:pt>
                <c:pt idx="181">
                  <c:v>9479.064357100644</c:v>
                </c:pt>
                <c:pt idx="182">
                  <c:v>9490.0312779561464</c:v>
                </c:pt>
                <c:pt idx="183">
                  <c:v>9626.663215038152</c:v>
                </c:pt>
                <c:pt idx="184">
                  <c:v>9504.8170856182005</c:v>
                </c:pt>
                <c:pt idx="185">
                  <c:v>9387.7662195805533</c:v>
                </c:pt>
                <c:pt idx="186">
                  <c:v>9236.2728135115212</c:v>
                </c:pt>
                <c:pt idx="187">
                  <c:v>9200.2750708995663</c:v>
                </c:pt>
                <c:pt idx="188">
                  <c:v>9484.3330877481912</c:v>
                </c:pt>
                <c:pt idx="189">
                  <c:v>9540.2845759384018</c:v>
                </c:pt>
                <c:pt idx="190">
                  <c:v>9358.8737576497806</c:v>
                </c:pt>
                <c:pt idx="191">
                  <c:v>9442.1835123342826</c:v>
                </c:pt>
                <c:pt idx="192">
                  <c:v>9556.7414619079718</c:v>
                </c:pt>
                <c:pt idx="193">
                  <c:v>9664.2780290157552</c:v>
                </c:pt>
                <c:pt idx="194">
                  <c:v>9662.055144437405</c:v>
                </c:pt>
                <c:pt idx="195">
                  <c:v>9729.1074588404754</c:v>
                </c:pt>
                <c:pt idx="196">
                  <c:v>9586.6605775394855</c:v>
                </c:pt>
                <c:pt idx="197">
                  <c:v>9459.6673180621692</c:v>
                </c:pt>
                <c:pt idx="198">
                  <c:v>9336.1359067533613</c:v>
                </c:pt>
                <c:pt idx="199">
                  <c:v>9313.9002703285732</c:v>
                </c:pt>
                <c:pt idx="200">
                  <c:v>9531.6806636756301</c:v>
                </c:pt>
                <c:pt idx="201">
                  <c:v>9582.805136689105</c:v>
                </c:pt>
                <c:pt idx="202">
                  <c:v>9383.5044074293364</c:v>
                </c:pt>
                <c:pt idx="203">
                  <c:v>9485.3483514450563</c:v>
                </c:pt>
                <c:pt idx="204">
                  <c:v>9593.7281410002142</c:v>
                </c:pt>
                <c:pt idx="205">
                  <c:v>9710.8659792864873</c:v>
                </c:pt>
                <c:pt idx="206">
                  <c:v>9725.731959472716</c:v>
                </c:pt>
                <c:pt idx="207">
                  <c:v>9785.1758479439923</c:v>
                </c:pt>
                <c:pt idx="208">
                  <c:v>9625.4576337460512</c:v>
                </c:pt>
                <c:pt idx="209">
                  <c:v>9493.9365981797473</c:v>
                </c:pt>
                <c:pt idx="210">
                  <c:v>9367.516651447484</c:v>
                </c:pt>
                <c:pt idx="211">
                  <c:v>9321.5073476231482</c:v>
                </c:pt>
                <c:pt idx="212">
                  <c:v>9512.7313340400451</c:v>
                </c:pt>
                <c:pt idx="213">
                  <c:v>9579.1452513407821</c:v>
                </c:pt>
                <c:pt idx="214">
                  <c:v>9397.7148388011137</c:v>
                </c:pt>
                <c:pt idx="215">
                  <c:v>9498.8518934962376</c:v>
                </c:pt>
                <c:pt idx="216">
                  <c:v>9612.6497342101538</c:v>
                </c:pt>
                <c:pt idx="217">
                  <c:v>9718.8866234867583</c:v>
                </c:pt>
                <c:pt idx="218">
                  <c:v>9733.3533403508427</c:v>
                </c:pt>
                <c:pt idx="219">
                  <c:v>9794.6321781059305</c:v>
                </c:pt>
                <c:pt idx="220">
                  <c:v>9640.6125175476263</c:v>
                </c:pt>
                <c:pt idx="221">
                  <c:v>9509.3932991453985</c:v>
                </c:pt>
                <c:pt idx="222">
                  <c:v>9365.3086206341159</c:v>
                </c:pt>
                <c:pt idx="223">
                  <c:v>9345.1319770124428</c:v>
                </c:pt>
                <c:pt idx="224">
                  <c:v>9581.0698876042516</c:v>
                </c:pt>
                <c:pt idx="225">
                  <c:v>9660.2549731386498</c:v>
                </c:pt>
                <c:pt idx="226">
                  <c:v>9466.50578157374</c:v>
                </c:pt>
                <c:pt idx="227">
                  <c:v>9560.5036547891505</c:v>
                </c:pt>
                <c:pt idx="228">
                  <c:v>9669.3052768018169</c:v>
                </c:pt>
                <c:pt idx="229">
                  <c:v>9780.0585569843806</c:v>
                </c:pt>
                <c:pt idx="230">
                  <c:v>9790.4257934835714</c:v>
                </c:pt>
                <c:pt idx="231">
                  <c:v>9865.4952706307067</c:v>
                </c:pt>
                <c:pt idx="232">
                  <c:v>9722.6547683909721</c:v>
                </c:pt>
                <c:pt idx="233">
                  <c:v>9601.0806312335972</c:v>
                </c:pt>
                <c:pt idx="234">
                  <c:v>9478.0759559302969</c:v>
                </c:pt>
                <c:pt idx="235">
                  <c:v>9464.4012387607363</c:v>
                </c:pt>
                <c:pt idx="236">
                  <c:v>9699.0330574029977</c:v>
                </c:pt>
                <c:pt idx="237">
                  <c:v>9773.7892380269095</c:v>
                </c:pt>
                <c:pt idx="238">
                  <c:v>9557.1521600223441</c:v>
                </c:pt>
                <c:pt idx="239">
                  <c:v>9634.0859776406578</c:v>
                </c:pt>
                <c:pt idx="240">
                  <c:v>9758.851670429136</c:v>
                </c:pt>
                <c:pt idx="241">
                  <c:v>9871.4534669987115</c:v>
                </c:pt>
                <c:pt idx="242">
                  <c:v>9878.446131002609</c:v>
                </c:pt>
                <c:pt idx="243">
                  <c:v>9946.8455837981037</c:v>
                </c:pt>
                <c:pt idx="244">
                  <c:v>9793.4300587726029</c:v>
                </c:pt>
                <c:pt idx="245">
                  <c:v>9677.9462346709242</c:v>
                </c:pt>
                <c:pt idx="246">
                  <c:v>9553.4039197319071</c:v>
                </c:pt>
                <c:pt idx="247">
                  <c:v>9539.7751246706503</c:v>
                </c:pt>
                <c:pt idx="248">
                  <c:v>9782.5038124193379</c:v>
                </c:pt>
                <c:pt idx="249">
                  <c:v>9857.8002413896029</c:v>
                </c:pt>
                <c:pt idx="250">
                  <c:v>9651.4171606285672</c:v>
                </c:pt>
                <c:pt idx="251">
                  <c:v>9735.6163144077836</c:v>
                </c:pt>
                <c:pt idx="252">
                  <c:v>9854.9099518614821</c:v>
                </c:pt>
                <c:pt idx="253">
                  <c:v>9965.7941003932647</c:v>
                </c:pt>
                <c:pt idx="254">
                  <c:v>9964.9264794355331</c:v>
                </c:pt>
                <c:pt idx="255">
                  <c:v>10034.781320118114</c:v>
                </c:pt>
                <c:pt idx="256">
                  <c:v>9874.3977773260049</c:v>
                </c:pt>
                <c:pt idx="257">
                  <c:v>9746.943972069088</c:v>
                </c:pt>
                <c:pt idx="258">
                  <c:v>9612.4079913927526</c:v>
                </c:pt>
                <c:pt idx="259">
                  <c:v>9587.2359704582814</c:v>
                </c:pt>
                <c:pt idx="260">
                  <c:v>9759.4087365699379</c:v>
                </c:pt>
                <c:pt idx="261">
                  <c:v>9835.8477701285265</c:v>
                </c:pt>
                <c:pt idx="262">
                  <c:v>9665.9098616274005</c:v>
                </c:pt>
                <c:pt idx="263">
                  <c:v>9765.2665547323086</c:v>
                </c:pt>
                <c:pt idx="264">
                  <c:v>9891.1750201638806</c:v>
                </c:pt>
                <c:pt idx="265">
                  <c:v>10007.756242452277</c:v>
                </c:pt>
                <c:pt idx="266">
                  <c:v>10019.393438380392</c:v>
                </c:pt>
                <c:pt idx="267">
                  <c:v>10087.626690058805</c:v>
                </c:pt>
                <c:pt idx="268">
                  <c:v>9933.9071318003607</c:v>
                </c:pt>
                <c:pt idx="269">
                  <c:v>9802.2701838769826</c:v>
                </c:pt>
                <c:pt idx="270">
                  <c:v>9665.0552353006515</c:v>
                </c:pt>
                <c:pt idx="271">
                  <c:v>9642.2712737713155</c:v>
                </c:pt>
                <c:pt idx="272">
                  <c:v>9868.2449479658426</c:v>
                </c:pt>
                <c:pt idx="273">
                  <c:v>9934.397016681065</c:v>
                </c:pt>
                <c:pt idx="274">
                  <c:v>9720.6217091391227</c:v>
                </c:pt>
                <c:pt idx="275">
                  <c:v>9800.7009268367947</c:v>
                </c:pt>
                <c:pt idx="276">
                  <c:v>9914.0303563564848</c:v>
                </c:pt>
              </c:numCache>
            </c:numRef>
          </c:val>
        </c:ser>
        <c:ser>
          <c:idx val="1"/>
          <c:order val="2"/>
          <c:tx>
            <c:strRef>
              <c:f>'Prison numbers'!$I$1</c:f>
              <c:strCache>
                <c:ptCount val="1"/>
                <c:pt idx="0">
                  <c:v>Forecast 2014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'Prison numbers'!$A$2:$A$278</c:f>
              <c:numCache>
                <c:formatCode>mmm\-yy</c:formatCode>
                <c:ptCount val="277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</c:numCache>
            </c:numRef>
          </c:cat>
          <c:val>
            <c:numRef>
              <c:f>'Prison numbers'!$I$2:$I$278</c:f>
              <c:numCache>
                <c:formatCode>#,##0</c:formatCode>
                <c:ptCount val="277"/>
                <c:pt idx="146">
                  <c:v>8753.6910330243809</c:v>
                </c:pt>
                <c:pt idx="147">
                  <c:v>8770.0354268398041</c:v>
                </c:pt>
                <c:pt idx="148">
                  <c:v>8707.8968757323019</c:v>
                </c:pt>
                <c:pt idx="149">
                  <c:v>8625.6134841604908</c:v>
                </c:pt>
                <c:pt idx="150">
                  <c:v>8223.8429663097886</c:v>
                </c:pt>
                <c:pt idx="151">
                  <c:v>8427.8534278919651</c:v>
                </c:pt>
                <c:pt idx="152">
                  <c:v>8655.7986108537698</c:v>
                </c:pt>
                <c:pt idx="153">
                  <c:v>8692.8068088800574</c:v>
                </c:pt>
                <c:pt idx="154">
                  <c:v>8591.2457305987118</c:v>
                </c:pt>
                <c:pt idx="155">
                  <c:v>8619.3024453735688</c:v>
                </c:pt>
                <c:pt idx="156">
                  <c:v>8596.6096620059325</c:v>
                </c:pt>
                <c:pt idx="157">
                  <c:v>8644.5710101405093</c:v>
                </c:pt>
                <c:pt idx="158">
                  <c:v>8653.3983009373351</c:v>
                </c:pt>
                <c:pt idx="159">
                  <c:v>8633.1505837652749</c:v>
                </c:pt>
                <c:pt idx="160">
                  <c:v>8608.8050748741862</c:v>
                </c:pt>
                <c:pt idx="161">
                  <c:v>8497.9320041357241</c:v>
                </c:pt>
                <c:pt idx="162">
                  <c:v>8181.032722462036</c:v>
                </c:pt>
                <c:pt idx="163">
                  <c:v>8398.3107886239668</c:v>
                </c:pt>
                <c:pt idx="164">
                  <c:v>8614.5746227542077</c:v>
                </c:pt>
                <c:pt idx="165">
                  <c:v>8732.6794059840031</c:v>
                </c:pt>
                <c:pt idx="166">
                  <c:v>8591.7769031813477</c:v>
                </c:pt>
                <c:pt idx="167">
                  <c:v>8672.5252606857393</c:v>
                </c:pt>
                <c:pt idx="168">
                  <c:v>8703.4408690682612</c:v>
                </c:pt>
                <c:pt idx="169">
                  <c:v>8747.8572560660868</c:v>
                </c:pt>
                <c:pt idx="170">
                  <c:v>8801.967777906877</c:v>
                </c:pt>
                <c:pt idx="171">
                  <c:v>8795.341277046542</c:v>
                </c:pt>
                <c:pt idx="172">
                  <c:v>8763.1717118741144</c:v>
                </c:pt>
                <c:pt idx="173">
                  <c:v>8718.4197532236703</c:v>
                </c:pt>
                <c:pt idx="174">
                  <c:v>8334.2319075865234</c:v>
                </c:pt>
                <c:pt idx="175">
                  <c:v>8544.5065645962441</c:v>
                </c:pt>
                <c:pt idx="176">
                  <c:v>8734.7382221654334</c:v>
                </c:pt>
                <c:pt idx="177">
                  <c:v>8777.6528066409301</c:v>
                </c:pt>
                <c:pt idx="178">
                  <c:v>8646.8737440789846</c:v>
                </c:pt>
                <c:pt idx="179">
                  <c:v>8713.7896430035325</c:v>
                </c:pt>
                <c:pt idx="180">
                  <c:v>8733.4638333905805</c:v>
                </c:pt>
                <c:pt idx="181">
                  <c:v>8742.5189987574067</c:v>
                </c:pt>
                <c:pt idx="182">
                  <c:v>8808.8510678206821</c:v>
                </c:pt>
                <c:pt idx="183">
                  <c:v>8774.1109896379421</c:v>
                </c:pt>
                <c:pt idx="184">
                  <c:v>8748.4758174826857</c:v>
                </c:pt>
                <c:pt idx="185">
                  <c:v>8712.8977768854202</c:v>
                </c:pt>
                <c:pt idx="186">
                  <c:v>8317.9247677630083</c:v>
                </c:pt>
                <c:pt idx="187">
                  <c:v>8589.4141987402982</c:v>
                </c:pt>
                <c:pt idx="188">
                  <c:v>8804.3192055224081</c:v>
                </c:pt>
                <c:pt idx="189">
                  <c:v>8845.8545352968285</c:v>
                </c:pt>
                <c:pt idx="190">
                  <c:v>8711.7784157664428</c:v>
                </c:pt>
                <c:pt idx="191">
                  <c:v>8801.9732567165265</c:v>
                </c:pt>
                <c:pt idx="192">
                  <c:v>8830.7735964788772</c:v>
                </c:pt>
                <c:pt idx="193">
                  <c:v>8829.9014808793581</c:v>
                </c:pt>
                <c:pt idx="194">
                  <c:v>8871.3452811213847</c:v>
                </c:pt>
                <c:pt idx="195">
                  <c:v>8844.9405607379158</c:v>
                </c:pt>
                <c:pt idx="196">
                  <c:v>8851.7859932320935</c:v>
                </c:pt>
                <c:pt idx="197">
                  <c:v>8821.6111379049871</c:v>
                </c:pt>
                <c:pt idx="198">
                  <c:v>8430.507921436536</c:v>
                </c:pt>
                <c:pt idx="199">
                  <c:v>8672.7710141783027</c:v>
                </c:pt>
                <c:pt idx="200">
                  <c:v>8865.3074965733558</c:v>
                </c:pt>
                <c:pt idx="201">
                  <c:v>8920.4988705552678</c:v>
                </c:pt>
                <c:pt idx="202">
                  <c:v>8782.4573634169064</c:v>
                </c:pt>
                <c:pt idx="203">
                  <c:v>8856.9508055432561</c:v>
                </c:pt>
                <c:pt idx="204">
                  <c:v>8863.9988061338154</c:v>
                </c:pt>
                <c:pt idx="205">
                  <c:v>8871.9463636696964</c:v>
                </c:pt>
                <c:pt idx="206">
                  <c:v>8916.9168227667797</c:v>
                </c:pt>
                <c:pt idx="207">
                  <c:v>8874.7548432410822</c:v>
                </c:pt>
                <c:pt idx="208">
                  <c:v>8879.8523349974512</c:v>
                </c:pt>
                <c:pt idx="209">
                  <c:v>8843.0817263025965</c:v>
                </c:pt>
                <c:pt idx="210">
                  <c:v>8438.4758860528636</c:v>
                </c:pt>
                <c:pt idx="211">
                  <c:v>8687.0835154926772</c:v>
                </c:pt>
                <c:pt idx="212">
                  <c:v>8840.8549845473353</c:v>
                </c:pt>
                <c:pt idx="213">
                  <c:v>8892.1250195672601</c:v>
                </c:pt>
                <c:pt idx="214">
                  <c:v>8786.6227474317056</c:v>
                </c:pt>
                <c:pt idx="215">
                  <c:v>8872.8318199044661</c:v>
                </c:pt>
                <c:pt idx="216">
                  <c:v>8892.5855074255778</c:v>
                </c:pt>
                <c:pt idx="217">
                  <c:v>8895.8803894983703</c:v>
                </c:pt>
                <c:pt idx="218">
                  <c:v>8942.6900189428452</c:v>
                </c:pt>
                <c:pt idx="219">
                  <c:v>8909.8427423465037</c:v>
                </c:pt>
                <c:pt idx="220">
                  <c:v>8906.6755543536965</c:v>
                </c:pt>
                <c:pt idx="221">
                  <c:v>8870.4372984467809</c:v>
                </c:pt>
                <c:pt idx="222">
                  <c:v>8467.6395009487223</c:v>
                </c:pt>
                <c:pt idx="223">
                  <c:v>8720.0970319254575</c:v>
                </c:pt>
                <c:pt idx="224">
                  <c:v>8919.0889637191431</c:v>
                </c:pt>
                <c:pt idx="225">
                  <c:v>8979.670425005359</c:v>
                </c:pt>
                <c:pt idx="226">
                  <c:v>8844.4596974576125</c:v>
                </c:pt>
                <c:pt idx="227">
                  <c:v>8921.1794713832242</c:v>
                </c:pt>
                <c:pt idx="228">
                  <c:v>8939.979208761355</c:v>
                </c:pt>
                <c:pt idx="229">
                  <c:v>8944.9148494834426</c:v>
                </c:pt>
                <c:pt idx="230">
                  <c:v>8987.0380373908811</c:v>
                </c:pt>
                <c:pt idx="231">
                  <c:v>8949.5323885082344</c:v>
                </c:pt>
                <c:pt idx="232">
                  <c:v>8945.3580464766401</c:v>
                </c:pt>
                <c:pt idx="233">
                  <c:v>8908.6667362024091</c:v>
                </c:pt>
                <c:pt idx="234">
                  <c:v>8512.4012044855808</c:v>
                </c:pt>
                <c:pt idx="235">
                  <c:v>8765.391216688342</c:v>
                </c:pt>
                <c:pt idx="236">
                  <c:v>8968.9219282187187</c:v>
                </c:pt>
                <c:pt idx="237">
                  <c:v>9021.611591475943</c:v>
                </c:pt>
                <c:pt idx="238">
                  <c:v>8878.3020962941409</c:v>
                </c:pt>
                <c:pt idx="239">
                  <c:v>8953.7578350965159</c:v>
                </c:pt>
                <c:pt idx="240">
                  <c:v>8979.4348511678108</c:v>
                </c:pt>
                <c:pt idx="241">
                  <c:v>8984.7389820126609</c:v>
                </c:pt>
                <c:pt idx="242">
                  <c:v>9012.5753935010343</c:v>
                </c:pt>
                <c:pt idx="243">
                  <c:v>8969.8368640423651</c:v>
                </c:pt>
                <c:pt idx="244">
                  <c:v>8963.2027967384875</c:v>
                </c:pt>
                <c:pt idx="245">
                  <c:v>8931.5059359015831</c:v>
                </c:pt>
                <c:pt idx="246">
                  <c:v>8534.3839764853929</c:v>
                </c:pt>
                <c:pt idx="247">
                  <c:v>8791.0109870402339</c:v>
                </c:pt>
                <c:pt idx="248">
                  <c:v>8995.0070189279941</c:v>
                </c:pt>
                <c:pt idx="249">
                  <c:v>9044.7018724574482</c:v>
                </c:pt>
                <c:pt idx="250">
                  <c:v>8898.3169553583029</c:v>
                </c:pt>
                <c:pt idx="251">
                  <c:v>8969.1592611350061</c:v>
                </c:pt>
                <c:pt idx="252">
                  <c:v>8986.5925681435583</c:v>
                </c:pt>
                <c:pt idx="253">
                  <c:v>8993.779008391959</c:v>
                </c:pt>
                <c:pt idx="254">
                  <c:v>9038.7609766035894</c:v>
                </c:pt>
                <c:pt idx="255">
                  <c:v>9002.9063850852872</c:v>
                </c:pt>
                <c:pt idx="256">
                  <c:v>8996.3106917623882</c:v>
                </c:pt>
                <c:pt idx="257">
                  <c:v>8951.3065870249629</c:v>
                </c:pt>
                <c:pt idx="258">
                  <c:v>8546.0759385976035</c:v>
                </c:pt>
                <c:pt idx="259">
                  <c:v>8798.8483288277002</c:v>
                </c:pt>
                <c:pt idx="260">
                  <c:v>8952.4203184575636</c:v>
                </c:pt>
                <c:pt idx="261">
                  <c:v>9015.6027532357184</c:v>
                </c:pt>
                <c:pt idx="262">
                  <c:v>8904.5354092087291</c:v>
                </c:pt>
                <c:pt idx="263">
                  <c:v>8979.2254498412985</c:v>
                </c:pt>
                <c:pt idx="264">
                  <c:v>8998.0579797009159</c:v>
                </c:pt>
              </c:numCache>
            </c:numRef>
          </c:val>
        </c:ser>
        <c:marker val="1"/>
        <c:axId val="57083776"/>
        <c:axId val="57090048"/>
      </c:lineChart>
      <c:dateAx>
        <c:axId val="57083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  <c:layout/>
        </c:title>
        <c:numFmt formatCode="mmm\-yy" sourceLinked="0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090048"/>
        <c:crosses val="autoZero"/>
        <c:auto val="1"/>
        <c:lblOffset val="100"/>
        <c:majorUnit val="12"/>
        <c:majorTimeUnit val="months"/>
      </c:dateAx>
      <c:valAx>
        <c:axId val="570900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083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15384615384631"/>
          <c:y val="0.9449685534591199"/>
          <c:w val="0.42564102564102591"/>
          <c:h val="4.0880503144654405E-2"/>
        </c:manualLayout>
      </c:layout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 sz="1800" b="1" i="0" baseline="0"/>
              <a:t>Total population - annual maxima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23567393058919"/>
          <c:y val="8.9858910891089105E-2"/>
          <c:w val="0.77401689534570894"/>
          <c:h val="0.80461501650165013"/>
        </c:manualLayout>
      </c:layout>
      <c:areaChart>
        <c:grouping val="stacked"/>
        <c:ser>
          <c:idx val="8"/>
          <c:order val="3"/>
          <c:tx>
            <c:strRef>
              <c:f>'Data for annual graphs'!$K$52</c:f>
              <c:strCache>
                <c:ptCount val="1"/>
                <c:pt idx="0">
                  <c:v>CI1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'Data for annual graphs'!$B$53:$B$75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graphs'!$K$53:$K$75</c:f>
              <c:numCache>
                <c:formatCode>#,##0</c:formatCode>
                <c:ptCount val="23"/>
                <c:pt idx="0">
                  <c:v>8942</c:v>
                </c:pt>
                <c:pt idx="1">
                  <c:v>8942</c:v>
                </c:pt>
                <c:pt idx="2">
                  <c:v>8942</c:v>
                </c:pt>
                <c:pt idx="3">
                  <c:v>8942</c:v>
                </c:pt>
                <c:pt idx="4">
                  <c:v>8942</c:v>
                </c:pt>
                <c:pt idx="5">
                  <c:v>8942</c:v>
                </c:pt>
                <c:pt idx="6">
                  <c:v>8942</c:v>
                </c:pt>
                <c:pt idx="7">
                  <c:v>8942</c:v>
                </c:pt>
                <c:pt idx="8">
                  <c:v>8942</c:v>
                </c:pt>
                <c:pt idx="9">
                  <c:v>8942</c:v>
                </c:pt>
                <c:pt idx="10">
                  <c:v>8942</c:v>
                </c:pt>
                <c:pt idx="11">
                  <c:v>8942</c:v>
                </c:pt>
                <c:pt idx="12">
                  <c:v>8942</c:v>
                </c:pt>
                <c:pt idx="13">
                  <c:v>8748.4049319151763</c:v>
                </c:pt>
                <c:pt idx="14">
                  <c:v>8797.4312677475518</c:v>
                </c:pt>
                <c:pt idx="15">
                  <c:v>8866.3216782821546</c:v>
                </c:pt>
                <c:pt idx="16">
                  <c:v>8834.8137217119111</c:v>
                </c:pt>
                <c:pt idx="17">
                  <c:v>8772.7059596672188</c:v>
                </c:pt>
                <c:pt idx="18">
                  <c:v>8663.1517104086743</c:v>
                </c:pt>
                <c:pt idx="19">
                  <c:v>8612.327352477263</c:v>
                </c:pt>
                <c:pt idx="20">
                  <c:v>8556.1263404416841</c:v>
                </c:pt>
                <c:pt idx="21">
                  <c:v>8510.8537944078544</c:v>
                </c:pt>
                <c:pt idx="22">
                  <c:v>8419.8085393902456</c:v>
                </c:pt>
              </c:numCache>
            </c:numRef>
          </c:val>
        </c:ser>
        <c:ser>
          <c:idx val="9"/>
          <c:order val="4"/>
          <c:tx>
            <c:strRef>
              <c:f>'Data for annual graphs'!$L$52</c:f>
              <c:strCache>
                <c:ptCount val="1"/>
                <c:pt idx="0">
                  <c:v>CI2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  <a:ln>
              <a:noFill/>
            </a:ln>
          </c:spPr>
          <c:cat>
            <c:strRef>
              <c:f>'Data for annual graphs'!$B$53:$B$75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graphs'!$L$53:$L$75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295.74236845899031</c:v>
                </c:pt>
                <c:pt idx="14" formatCode="#,##0">
                  <c:v>374.10873252583406</c:v>
                </c:pt>
                <c:pt idx="15" formatCode="#,##0">
                  <c:v>442.61668959646158</c:v>
                </c:pt>
                <c:pt idx="16" formatCode="#,##0">
                  <c:v>525.4607269003991</c:v>
                </c:pt>
                <c:pt idx="17" formatCode="#,##0">
                  <c:v>611.9546915086521</c:v>
                </c:pt>
                <c:pt idx="18" formatCode="#,##0">
                  <c:v>694.96507143635426</c:v>
                </c:pt>
                <c:pt idx="19" formatCode="#,##0">
                  <c:v>773.6236943629192</c:v>
                </c:pt>
                <c:pt idx="20" formatCode="#,##0">
                  <c:v>859.64220688896057</c:v>
                </c:pt>
                <c:pt idx="21" formatCode="#,##0">
                  <c:v>950.63057691365066</c:v>
                </c:pt>
                <c:pt idx="22" formatCode="#,##0">
                  <c:v>1048.2829356810562</c:v>
                </c:pt>
              </c:numCache>
            </c:numRef>
          </c:val>
        </c:ser>
        <c:ser>
          <c:idx val="10"/>
          <c:order val="5"/>
          <c:tx>
            <c:strRef>
              <c:f>'Data for annual graphs'!$M$52</c:f>
              <c:strCache>
                <c:ptCount val="1"/>
                <c:pt idx="0">
                  <c:v>CI3</c:v>
                </c:pt>
              </c:strCache>
            </c:strRef>
          </c:tx>
          <c:spPr>
            <a:solidFill>
              <a:sysClr val="window" lastClr="FFFFFF">
                <a:lumMod val="65000"/>
                <a:alpha val="50000"/>
              </a:sysClr>
            </a:solidFill>
            <a:ln>
              <a:noFill/>
            </a:ln>
          </c:spPr>
          <c:cat>
            <c:strRef>
              <c:f>'Data for annual graphs'!$B$53:$B$75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graphs'!$M$53:$M$75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416.72788282858164</c:v>
                </c:pt>
                <c:pt idx="14" formatCode="#,##0">
                  <c:v>528.84480514123061</c:v>
                </c:pt>
                <c:pt idx="15" formatCode="#,##0">
                  <c:v>628.45575114260282</c:v>
                </c:pt>
                <c:pt idx="16" formatCode="#,##0">
                  <c:v>723.51900088593538</c:v>
                </c:pt>
                <c:pt idx="17" formatCode="#,##0">
                  <c:v>790.86503321217788</c:v>
                </c:pt>
                <c:pt idx="18" formatCode="#,##0">
                  <c:v>857.76801642876489</c:v>
                </c:pt>
                <c:pt idx="19" formatCode="#,##0">
                  <c:v>939.61977182887131</c:v>
                </c:pt>
                <c:pt idx="20" formatCode="#,##0">
                  <c:v>1031.157358744209</c:v>
                </c:pt>
                <c:pt idx="21" formatCode="#,##0">
                  <c:v>1108.026648310537</c:v>
                </c:pt>
                <c:pt idx="22" formatCode="#,##0">
                  <c:v>1203.4288101618513</c:v>
                </c:pt>
              </c:numCache>
            </c:numRef>
          </c:val>
        </c:ser>
        <c:ser>
          <c:idx val="11"/>
          <c:order val="6"/>
          <c:tx>
            <c:strRef>
              <c:f>'Data for annual graphs'!$N$52</c:f>
              <c:strCache>
                <c:ptCount val="1"/>
                <c:pt idx="0">
                  <c:v>CI4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  <a:ln>
              <a:noFill/>
            </a:ln>
          </c:spPr>
          <c:cat>
            <c:strRef>
              <c:f>'Data for annual graphs'!$B$53:$B$75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graphs'!$N$53:$N$75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310.14540588394266</c:v>
                </c:pt>
                <c:pt idx="14" formatCode="#,##0">
                  <c:v>392.71623492895014</c:v>
                </c:pt>
                <c:pt idx="15" formatCode="#,##0">
                  <c:v>493.57256131072791</c:v>
                </c:pt>
                <c:pt idx="16" formatCode="#,##0">
                  <c:v>564.87028141792871</c:v>
                </c:pt>
                <c:pt idx="17" formatCode="#,##0">
                  <c:v>666.84763725859739</c:v>
                </c:pt>
                <c:pt idx="18" formatCode="#,##0">
                  <c:v>763.13880465192597</c:v>
                </c:pt>
                <c:pt idx="19" formatCode="#,##0">
                  <c:v>847.39972879223023</c:v>
                </c:pt>
                <c:pt idx="20" formatCode="#,##0">
                  <c:v>937.13399236573241</c:v>
                </c:pt>
                <c:pt idx="21" formatCode="#,##0">
                  <c:v>1066.3323247616954</c:v>
                </c:pt>
                <c:pt idx="22" formatCode="#,##0">
                  <c:v>1164.6423415416539</c:v>
                </c:pt>
              </c:numCache>
            </c:numRef>
          </c:val>
        </c:ser>
        <c:axId val="131432448"/>
        <c:axId val="131433984"/>
      </c:areaChart>
      <c:lineChart>
        <c:grouping val="standard"/>
        <c:ser>
          <c:idx val="0"/>
          <c:order val="0"/>
          <c:tx>
            <c:strRef>
              <c:f>'Data for annual graphs'!$C$52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'Data for annual graphs'!$B$53:$B$75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graphs'!$C$53:$C$75</c:f>
              <c:numCache>
                <c:formatCode>#,##0</c:formatCode>
                <c:ptCount val="23"/>
                <c:pt idx="0">
                  <c:v>6135</c:v>
                </c:pt>
                <c:pt idx="1">
                  <c:v>6613</c:v>
                </c:pt>
                <c:pt idx="2">
                  <c:v>7081</c:v>
                </c:pt>
                <c:pt idx="3">
                  <c:v>7664</c:v>
                </c:pt>
                <c:pt idx="4">
                  <c:v>8148</c:v>
                </c:pt>
                <c:pt idx="5">
                  <c:v>8427</c:v>
                </c:pt>
                <c:pt idx="6">
                  <c:v>8373</c:v>
                </c:pt>
                <c:pt idx="7">
                  <c:v>8753</c:v>
                </c:pt>
                <c:pt idx="8">
                  <c:v>8845</c:v>
                </c:pt>
                <c:pt idx="9">
                  <c:v>8683</c:v>
                </c:pt>
                <c:pt idx="10">
                  <c:v>8743</c:v>
                </c:pt>
                <c:pt idx="11">
                  <c:v>8634</c:v>
                </c:pt>
                <c:pt idx="12">
                  <c:v>8942</c:v>
                </c:pt>
              </c:numCache>
            </c:numRef>
          </c:val>
        </c:ser>
        <c:ser>
          <c:idx val="4"/>
          <c:order val="1"/>
          <c:tx>
            <c:strRef>
              <c:f>'Data for annual graphs'!$G$52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'Data for annual graphs'!$B$53:$B$75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graphs'!$G$53:$G$75</c:f>
              <c:numCache>
                <c:formatCode>#,##0</c:formatCode>
                <c:ptCount val="23"/>
                <c:pt idx="12">
                  <c:v>8942</c:v>
                </c:pt>
                <c:pt idx="13">
                  <c:v>9253.4714442834538</c:v>
                </c:pt>
                <c:pt idx="14">
                  <c:v>9436.9417450757446</c:v>
                </c:pt>
                <c:pt idx="15">
                  <c:v>9626.663215038152</c:v>
                </c:pt>
                <c:pt idx="16">
                  <c:v>9729.1074588404754</c:v>
                </c:pt>
                <c:pt idx="17">
                  <c:v>9785.1758479439923</c:v>
                </c:pt>
                <c:pt idx="18">
                  <c:v>9794.6321781059305</c:v>
                </c:pt>
                <c:pt idx="19">
                  <c:v>9865.4952706307067</c:v>
                </c:pt>
                <c:pt idx="20">
                  <c:v>9946.8455837981037</c:v>
                </c:pt>
                <c:pt idx="21">
                  <c:v>10034.781320118114</c:v>
                </c:pt>
                <c:pt idx="22">
                  <c:v>10087.626690058805</c:v>
                </c:pt>
              </c:numCache>
            </c:numRef>
          </c:val>
        </c:ser>
        <c:ser>
          <c:idx val="1"/>
          <c:order val="2"/>
          <c:tx>
            <c:strRef>
              <c:f>'Data for annual graphs'!$D$52</c:f>
              <c:strCache>
                <c:ptCount val="1"/>
                <c:pt idx="0">
                  <c:v>Forecast 2014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for annual graphs'!$B$53:$B$75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graphs'!$D$53:$D$75</c:f>
              <c:numCache>
                <c:formatCode>#,##0</c:formatCode>
                <c:ptCount val="23"/>
                <c:pt idx="12">
                  <c:v>8770.0354268398041</c:v>
                </c:pt>
                <c:pt idx="13">
                  <c:v>8732.6794059840031</c:v>
                </c:pt>
                <c:pt idx="14">
                  <c:v>8801.967777906877</c:v>
                </c:pt>
                <c:pt idx="15">
                  <c:v>8845.8545352968285</c:v>
                </c:pt>
                <c:pt idx="16">
                  <c:v>8920.4988705552678</c:v>
                </c:pt>
                <c:pt idx="17">
                  <c:v>8916.9168227667797</c:v>
                </c:pt>
                <c:pt idx="18">
                  <c:v>8979.670425005359</c:v>
                </c:pt>
                <c:pt idx="19">
                  <c:v>9021.611591475943</c:v>
                </c:pt>
                <c:pt idx="20">
                  <c:v>9044.7018724574482</c:v>
                </c:pt>
                <c:pt idx="21">
                  <c:v>9038.7609766035894</c:v>
                </c:pt>
              </c:numCache>
            </c:numRef>
          </c:val>
        </c:ser>
        <c:marker val="1"/>
        <c:axId val="131432448"/>
        <c:axId val="131433984"/>
      </c:lineChart>
      <c:catAx>
        <c:axId val="131432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 sz="1200">
                    <a:latin typeface="Arial" pitchFamily="34" charset="0"/>
                    <a:cs typeface="Arial" pitchFamily="34" charset="0"/>
                  </a:rPr>
                  <a:t>Annual data</a:t>
                </a:r>
              </a:p>
            </c:rich>
          </c:tx>
          <c:layout>
            <c:manualLayout>
              <c:xMode val="edge"/>
              <c:yMode val="edge"/>
              <c:x val="0.46914909873553939"/>
              <c:y val="0.95220726072607265"/>
            </c:manualLayout>
          </c:layout>
        </c:title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433984"/>
        <c:crosses val="autoZero"/>
        <c:auto val="1"/>
        <c:lblAlgn val="ctr"/>
        <c:lblOffset val="100"/>
        <c:tickLblSkip val="3"/>
      </c:catAx>
      <c:valAx>
        <c:axId val="1314339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sz="1200">
                    <a:latin typeface="Arial" pitchFamily="34" charset="0"/>
                    <a:cs typeface="Arial" pitchFamily="34" charset="0"/>
                  </a:rPr>
                  <a:t>Prisoners</a:t>
                </a:r>
                <a:endParaRPr lang="en-NZ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432448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9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9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zoomScale="92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0</xdr:row>
      <xdr:rowOff>83820</xdr:rowOff>
    </xdr:from>
    <xdr:to>
      <xdr:col>11</xdr:col>
      <xdr:colOff>323848</xdr:colOff>
      <xdr:row>34</xdr:row>
      <xdr:rowOff>171450</xdr:rowOff>
    </xdr:to>
    <xdr:sp macro="" textlink="">
      <xdr:nvSpPr>
        <xdr:cNvPr id="2" name="TextBox 1"/>
        <xdr:cNvSpPr txBox="1"/>
      </xdr:nvSpPr>
      <xdr:spPr>
        <a:xfrm>
          <a:off x="112395" y="83820"/>
          <a:ext cx="7755253" cy="6240780"/>
        </a:xfrm>
        <a:prstGeom prst="rect">
          <a:avLst/>
        </a:prstGeom>
        <a:solidFill>
          <a:sysClr val="window" lastClr="FFFFFF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 cap="all">
              <a:solidFill>
                <a:srgbClr val="0092D0"/>
              </a:solidFill>
              <a:latin typeface="+mn-lt"/>
              <a:ea typeface="+mn-ea"/>
              <a:cs typeface="+mn-cs"/>
            </a:rPr>
            <a:t>Justice Sector Forecast</a:t>
          </a:r>
        </a:p>
        <a:p>
          <a:r>
            <a:rPr lang="en-NZ" sz="1100">
              <a:solidFill>
                <a:srgbClr val="0092D0"/>
              </a:solidFill>
              <a:latin typeface="+mn-lt"/>
              <a:ea typeface="+mn-ea"/>
              <a:cs typeface="+mn-cs"/>
            </a:rPr>
            <a:t>Prison Forecast 2015-2025</a:t>
          </a:r>
        </a:p>
        <a:p>
          <a:endParaRPr lang="en-NZ" sz="1050" b="1"/>
        </a:p>
        <a:p>
          <a:r>
            <a:rPr lang="en-NZ" sz="1050" b="1"/>
            <a:t>Guide to workbook</a:t>
          </a:r>
        </a:p>
        <a:p>
          <a:endParaRPr lang="en-NZ" sz="1050"/>
        </a:p>
        <a:p>
          <a:r>
            <a:rPr lang="en-NZ" sz="1050"/>
            <a:t>The individual sheets of this Excel workbook are arranged in the same groups as the parent document:</a:t>
          </a:r>
        </a:p>
        <a:p>
          <a:endParaRPr lang="en-NZ" sz="1050"/>
        </a:p>
        <a:p>
          <a:pPr lvl="1"/>
          <a:r>
            <a:rPr lang="en-NZ" sz="1050"/>
            <a:t>Remand muster</a:t>
          </a:r>
        </a:p>
        <a:p>
          <a:pPr lvl="1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Sentenced muster</a:t>
          </a:r>
          <a:endParaRPr lang="en-NZ"/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Total muster</a:t>
          </a:r>
          <a:endParaRPr lang="en-NZ" sz="1050"/>
        </a:p>
        <a:p>
          <a:endParaRPr lang="en-NZ" sz="1050"/>
        </a:p>
        <a:p>
          <a:r>
            <a:rPr lang="en-NZ" sz="1050"/>
            <a:t>Each group starts with a spreadsheet of the underlying numbers, followed by one containing the tables, and then a series of spreadsheets, each with a graph.</a:t>
          </a:r>
          <a:endParaRPr lang="en-NZ" sz="105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NZ" sz="1050"/>
        </a:p>
        <a:p>
          <a:r>
            <a:rPr lang="en-NZ" sz="1050"/>
            <a:t>The tables and graphs are those seen in the parent document.  Excel formulae will confirm how the graphs and tables are related to the numbers in the spreadsheets.</a:t>
          </a:r>
        </a:p>
        <a:p>
          <a:endParaRPr lang="en-NZ" sz="1050"/>
        </a:p>
        <a:p>
          <a:r>
            <a:rPr lang="en-NZ" sz="1050" b="1"/>
            <a:t>Data notes</a:t>
          </a:r>
        </a:p>
        <a:p>
          <a:endParaRPr lang="en-NZ" sz="1050"/>
        </a:p>
        <a:p>
          <a:r>
            <a:rPr lang="en-NZ" sz="1050"/>
            <a:t>The forecast was produced using actual data up to September 2014; October 2014 was the first month of forecast output.  Forecasting</a:t>
          </a:r>
          <a:r>
            <a:rPr lang="en-NZ" sz="1050" baseline="0"/>
            <a:t>  using time series, while representing trends accurately, can produce exaggerated seasonal effects, and we have applied smoothing to the forecast output to a number of graphs.</a:t>
          </a:r>
          <a:endParaRPr lang="en-NZ" sz="1050"/>
        </a:p>
        <a:p>
          <a:endParaRPr lang="en-NZ" sz="1050"/>
        </a:p>
        <a:p>
          <a:r>
            <a:rPr lang="en-NZ" sz="1050"/>
            <a:t>Actual data for October and November, received since the forecast was completed, have also been included.</a:t>
          </a:r>
        </a:p>
        <a:p>
          <a:endParaRPr lang="en-NZ" sz="1050"/>
        </a:p>
        <a:p>
          <a:r>
            <a:rPr lang="en-NZ" sz="1050"/>
            <a:t>Data are taken from live databases, which are actively cleaned as</a:t>
          </a:r>
          <a:r>
            <a:rPr lang="en-NZ" sz="1050" baseline="0"/>
            <a:t> later information regarding e.g. aliases comes to hand; recent data points in particular are therefore subject to slight revision in subsequent monitoring reports.</a:t>
          </a:r>
          <a:endParaRPr lang="en-NZ" sz="105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0.2042</cdr:x>
      <cdr:y>0.33416</cdr:y>
    </cdr:from>
    <cdr:to>
      <cdr:x>0.31797</cdr:x>
      <cdr:y>0.38131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97500" y="2025000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200" b="1">
              <a:latin typeface="Arial" pitchFamily="34" charset="0"/>
              <a:cs typeface="Arial" pitchFamily="34" charset="0"/>
            </a:rPr>
            <a:t>Actual</a:t>
          </a:r>
        </a:p>
      </cdr:txBody>
    </cdr:sp>
  </cdr:relSizeAnchor>
  <cdr:relSizeAnchor xmlns:cdr="http://schemas.openxmlformats.org/drawingml/2006/chartDrawing">
    <cdr:from>
      <cdr:x>0.86925</cdr:x>
      <cdr:y>0.29827</cdr:y>
    </cdr:from>
    <cdr:to>
      <cdr:x>0.9984</cdr:x>
      <cdr:y>0.34542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077500" y="1807500"/>
          <a:ext cx="12001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100" b="1">
              <a:latin typeface="Arial" pitchFamily="34" charset="0"/>
              <a:cs typeface="Arial" pitchFamily="34" charset="0"/>
            </a:rPr>
            <a:t>Forecast 2015</a:t>
          </a:r>
        </a:p>
      </cdr:txBody>
    </cdr:sp>
  </cdr:relSizeAnchor>
  <cdr:relSizeAnchor xmlns:cdr="http://schemas.openxmlformats.org/drawingml/2006/chartDrawing">
    <cdr:from>
      <cdr:x>0.86925</cdr:x>
      <cdr:y>0.35767</cdr:y>
    </cdr:from>
    <cdr:to>
      <cdr:x>0.99533</cdr:x>
      <cdr:y>0.40483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077500" y="2167500"/>
          <a:ext cx="11715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100" b="1">
              <a:latin typeface="Arial" pitchFamily="34" charset="0"/>
              <a:cs typeface="Arial" pitchFamily="34" charset="0"/>
            </a:rPr>
            <a:t>Forecast 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2950" y="0"/>
    <xdr:ext cx="9292500" cy="606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0.205</cdr:x>
      <cdr:y>0.29864</cdr:y>
    </cdr:from>
    <cdr:to>
      <cdr:x>0.31878</cdr:x>
      <cdr:y>0.34579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00" y="1809750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200" b="1">
              <a:latin typeface="Arial" pitchFamily="34" charset="0"/>
              <a:cs typeface="Arial" pitchFamily="34" charset="0"/>
            </a:rPr>
            <a:t>Actual</a:t>
          </a:r>
        </a:p>
      </cdr:txBody>
    </cdr:sp>
  </cdr:relSizeAnchor>
  <cdr:relSizeAnchor xmlns:cdr="http://schemas.openxmlformats.org/drawingml/2006/chartDrawing">
    <cdr:from>
      <cdr:x>0.87085</cdr:x>
      <cdr:y>0.34579</cdr:y>
    </cdr:from>
    <cdr:to>
      <cdr:x>0.99692</cdr:x>
      <cdr:y>0.39295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092349" y="2095500"/>
          <a:ext cx="11715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100" b="1">
              <a:latin typeface="Arial" pitchFamily="34" charset="0"/>
              <a:cs typeface="Arial" pitchFamily="34" charset="0"/>
            </a:rPr>
            <a:t>Forecast 2014</a:t>
          </a:r>
        </a:p>
      </cdr:txBody>
    </cdr:sp>
  </cdr:relSizeAnchor>
  <cdr:relSizeAnchor xmlns:cdr="http://schemas.openxmlformats.org/drawingml/2006/chartDrawing">
    <cdr:from>
      <cdr:x>0.85384</cdr:x>
      <cdr:y>0.14775</cdr:y>
    </cdr:from>
    <cdr:to>
      <cdr:x>0.98709</cdr:x>
      <cdr:y>0.19176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34325" y="895350"/>
          <a:ext cx="1238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0.87085</cdr:x>
      <cdr:y>0.1949</cdr:y>
    </cdr:from>
    <cdr:to>
      <cdr:x>1</cdr:x>
      <cdr:y>0.24205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092350" y="1181100"/>
          <a:ext cx="12001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100" b="1">
              <a:latin typeface="Arial" pitchFamily="34" charset="0"/>
              <a:cs typeface="Arial" pitchFamily="34" charset="0"/>
            </a:rPr>
            <a:t>Forecast 2015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6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0.20097</cdr:x>
      <cdr:y>0.27228</cdr:y>
    </cdr:from>
    <cdr:to>
      <cdr:x>0.31475</cdr:x>
      <cdr:y>0.31943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67500" y="1650000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200" b="1">
              <a:latin typeface="Arial" pitchFamily="34" charset="0"/>
              <a:cs typeface="Arial" pitchFamily="34" charset="0"/>
            </a:rPr>
            <a:t>Actual</a:t>
          </a:r>
        </a:p>
      </cdr:txBody>
    </cdr:sp>
  </cdr:relSizeAnchor>
  <cdr:relSizeAnchor xmlns:cdr="http://schemas.openxmlformats.org/drawingml/2006/chartDrawing">
    <cdr:from>
      <cdr:x>0.86441</cdr:x>
      <cdr:y>0.24876</cdr:y>
    </cdr:from>
    <cdr:to>
      <cdr:x>0.99356</cdr:x>
      <cdr:y>0.29592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032500" y="1507500"/>
          <a:ext cx="12001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100" b="1">
              <a:latin typeface="Arial" pitchFamily="34" charset="0"/>
              <a:cs typeface="Arial" pitchFamily="34" charset="0"/>
            </a:rPr>
            <a:t>Forecast 2015</a:t>
          </a:r>
        </a:p>
      </cdr:txBody>
    </cdr:sp>
  </cdr:relSizeAnchor>
  <cdr:relSizeAnchor xmlns:cdr="http://schemas.openxmlformats.org/drawingml/2006/chartDrawing">
    <cdr:from>
      <cdr:x>0.8636</cdr:x>
      <cdr:y>0.29455</cdr:y>
    </cdr:from>
    <cdr:to>
      <cdr:x>0.98968</cdr:x>
      <cdr:y>0.34171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025000" y="1785000"/>
          <a:ext cx="11715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100" b="1">
              <a:latin typeface="Arial" pitchFamily="34" charset="0"/>
              <a:cs typeface="Arial" pitchFamily="34" charset="0"/>
            </a:rPr>
            <a:t>Forecast 2014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6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6" sqref="O6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G286"/>
  <sheetViews>
    <sheetView topLeftCell="R1" workbookViewId="0">
      <selection activeCell="AA1" sqref="AA1:AG24"/>
    </sheetView>
  </sheetViews>
  <sheetFormatPr defaultRowHeight="14.25"/>
  <cols>
    <col min="1" max="1" width="7.5" style="39" customWidth="1"/>
    <col min="2" max="2" width="11.5" customWidth="1"/>
    <col min="3" max="3" width="13.375" customWidth="1"/>
    <col min="4" max="4" width="13.375" style="11" customWidth="1"/>
    <col min="5" max="5" width="11.875" style="3" customWidth="1"/>
    <col min="6" max="7" width="13.375" style="3" customWidth="1"/>
    <col min="8" max="8" width="11.875" style="3" customWidth="1"/>
    <col min="9" max="9" width="13.375" style="3" customWidth="1"/>
    <col min="10" max="10" width="13.375" style="11" customWidth="1"/>
    <col min="12" max="12" width="13.5" bestFit="1" customWidth="1"/>
    <col min="13" max="13" width="11.5" customWidth="1"/>
    <col min="14" max="16" width="13.375" customWidth="1"/>
    <col min="17" max="19" width="13.375" style="11" customWidth="1"/>
    <col min="20" max="20" width="11.875" style="3" customWidth="1"/>
    <col min="21" max="23" width="13.375" style="3" customWidth="1"/>
    <col min="24" max="24" width="13.375" style="11" customWidth="1"/>
    <col min="25" max="26" width="13.375" style="3" customWidth="1"/>
    <col min="27" max="27" width="11.875" style="3" customWidth="1"/>
    <col min="28" max="30" width="13.375" style="3" customWidth="1"/>
    <col min="31" max="31" width="13.375" style="11" customWidth="1"/>
    <col min="32" max="33" width="13.375" customWidth="1"/>
  </cols>
  <sheetData>
    <row r="1" spans="1:33" s="15" customFormat="1">
      <c r="A1" s="25" t="s">
        <v>0</v>
      </c>
      <c r="B1" s="26" t="s">
        <v>6</v>
      </c>
      <c r="C1" s="26" t="s">
        <v>18</v>
      </c>
      <c r="D1" s="27" t="s">
        <v>24</v>
      </c>
      <c r="E1" s="26" t="s">
        <v>7</v>
      </c>
      <c r="F1" s="26" t="s">
        <v>18</v>
      </c>
      <c r="G1" s="27" t="s">
        <v>24</v>
      </c>
      <c r="H1" s="26" t="s">
        <v>8</v>
      </c>
      <c r="I1" s="26" t="s">
        <v>18</v>
      </c>
      <c r="J1" s="27" t="s">
        <v>24</v>
      </c>
      <c r="L1" s="57" t="s">
        <v>25</v>
      </c>
      <c r="M1" s="58" t="s">
        <v>6</v>
      </c>
      <c r="N1" s="60" t="s">
        <v>18</v>
      </c>
      <c r="O1" s="59" t="s">
        <v>39</v>
      </c>
      <c r="P1" s="59" t="s">
        <v>40</v>
      </c>
      <c r="Q1" s="65" t="s">
        <v>24</v>
      </c>
      <c r="R1" s="59" t="s">
        <v>41</v>
      </c>
      <c r="S1" s="74" t="s">
        <v>42</v>
      </c>
      <c r="T1" s="59" t="s">
        <v>7</v>
      </c>
      <c r="U1" s="60" t="s">
        <v>18</v>
      </c>
      <c r="V1" s="59" t="s">
        <v>39</v>
      </c>
      <c r="W1" s="59" t="s">
        <v>40</v>
      </c>
      <c r="X1" s="65" t="s">
        <v>24</v>
      </c>
      <c r="Y1" s="59" t="s">
        <v>41</v>
      </c>
      <c r="Z1" s="74" t="s">
        <v>42</v>
      </c>
      <c r="AA1" s="59" t="s">
        <v>8</v>
      </c>
      <c r="AB1" s="60" t="s">
        <v>18</v>
      </c>
      <c r="AC1" s="59" t="s">
        <v>39</v>
      </c>
      <c r="AD1" s="59" t="s">
        <v>40</v>
      </c>
      <c r="AE1" s="65" t="s">
        <v>24</v>
      </c>
      <c r="AF1" s="59" t="s">
        <v>41</v>
      </c>
      <c r="AG1" s="74" t="s">
        <v>42</v>
      </c>
    </row>
    <row r="2" spans="1:33">
      <c r="A2" s="1">
        <v>37408</v>
      </c>
      <c r="B2" s="14">
        <v>971</v>
      </c>
      <c r="C2" s="4"/>
      <c r="D2" s="23"/>
      <c r="E2" s="6">
        <v>4913</v>
      </c>
      <c r="F2" s="31"/>
      <c r="G2" s="32"/>
      <c r="H2" s="6">
        <f>B2+E2</f>
        <v>5884</v>
      </c>
      <c r="I2" s="6"/>
      <c r="J2" s="23"/>
      <c r="L2" s="49" t="s">
        <v>26</v>
      </c>
      <c r="M2" s="14">
        <f>MAX(B3:B14)</f>
        <v>1113</v>
      </c>
      <c r="N2" s="48"/>
      <c r="O2" s="4"/>
      <c r="P2" s="4"/>
      <c r="Q2" s="66"/>
      <c r="R2" s="6"/>
      <c r="S2" s="71"/>
      <c r="T2" s="14">
        <f>MAX(E3:E14)</f>
        <v>5026</v>
      </c>
      <c r="U2" s="48"/>
      <c r="V2" s="4"/>
      <c r="W2" s="4"/>
      <c r="X2" s="66"/>
      <c r="Y2" s="6"/>
      <c r="Z2" s="71"/>
      <c r="AA2" s="14">
        <f>MAX(H3:H14)</f>
        <v>6135</v>
      </c>
      <c r="AB2" s="48"/>
      <c r="AC2" s="4"/>
      <c r="AD2" s="4"/>
      <c r="AE2" s="66"/>
      <c r="AG2" s="75"/>
    </row>
    <row r="3" spans="1:33">
      <c r="A3" s="1">
        <v>37438</v>
      </c>
      <c r="B3" s="14">
        <v>904</v>
      </c>
      <c r="C3" s="4"/>
      <c r="D3" s="23"/>
      <c r="E3" s="6">
        <v>4881</v>
      </c>
      <c r="F3" s="31"/>
      <c r="G3" s="32"/>
      <c r="H3" s="6">
        <f t="shared" ref="H3:H66" si="0">B3+E3</f>
        <v>5785</v>
      </c>
      <c r="I3" s="6"/>
      <c r="J3" s="23"/>
      <c r="L3" s="50" t="s">
        <v>27</v>
      </c>
      <c r="M3" s="14">
        <f>MAX(B15:B26)</f>
        <v>1364</v>
      </c>
      <c r="N3" s="48"/>
      <c r="O3" s="4"/>
      <c r="P3" s="4"/>
      <c r="Q3" s="66"/>
      <c r="R3" s="6"/>
      <c r="S3" s="71"/>
      <c r="T3" s="14">
        <f>MAX(E15:E26)</f>
        <v>5345</v>
      </c>
      <c r="U3" s="48"/>
      <c r="V3" s="4"/>
      <c r="W3" s="4"/>
      <c r="X3" s="66"/>
      <c r="Y3" s="6"/>
      <c r="Z3" s="71"/>
      <c r="AA3" s="14">
        <f>MAX(H15:H26)</f>
        <v>6613</v>
      </c>
      <c r="AB3" s="48"/>
      <c r="AC3" s="4"/>
      <c r="AD3" s="4"/>
      <c r="AE3" s="66"/>
      <c r="AG3" s="75"/>
    </row>
    <row r="4" spans="1:33">
      <c r="A4" s="1">
        <v>37469</v>
      </c>
      <c r="B4" s="14">
        <v>918</v>
      </c>
      <c r="C4" s="4"/>
      <c r="D4" s="23"/>
      <c r="E4" s="6">
        <v>4920</v>
      </c>
      <c r="F4" s="31"/>
      <c r="G4" s="32"/>
      <c r="H4" s="6">
        <f t="shared" si="0"/>
        <v>5838</v>
      </c>
      <c r="I4" s="6"/>
      <c r="J4" s="23"/>
      <c r="L4" s="50" t="s">
        <v>28</v>
      </c>
      <c r="M4" s="14">
        <f>MAX(B27:B38)</f>
        <v>1456</v>
      </c>
      <c r="N4" s="48"/>
      <c r="O4" s="4"/>
      <c r="P4" s="4"/>
      <c r="Q4" s="66"/>
      <c r="R4" s="6"/>
      <c r="S4" s="71"/>
      <c r="T4" s="14">
        <f>MAX(E27:E38)</f>
        <v>5734</v>
      </c>
      <c r="U4" s="48"/>
      <c r="V4" s="4"/>
      <c r="W4" s="4"/>
      <c r="X4" s="66"/>
      <c r="Y4" s="6"/>
      <c r="Z4" s="71"/>
      <c r="AA4" s="14">
        <f>MAX(H27:H38)</f>
        <v>7081</v>
      </c>
      <c r="AB4" s="48"/>
      <c r="AC4" s="4"/>
      <c r="AD4" s="4"/>
      <c r="AE4" s="66"/>
      <c r="AG4" s="75"/>
    </row>
    <row r="5" spans="1:33">
      <c r="A5" s="1">
        <v>37500</v>
      </c>
      <c r="B5" s="14">
        <v>898</v>
      </c>
      <c r="C5" s="4"/>
      <c r="D5" s="23"/>
      <c r="E5" s="6">
        <v>4930</v>
      </c>
      <c r="F5" s="31"/>
      <c r="G5" s="32"/>
      <c r="H5" s="6">
        <f t="shared" si="0"/>
        <v>5828</v>
      </c>
      <c r="I5" s="6"/>
      <c r="J5" s="23"/>
      <c r="L5" s="50" t="s">
        <v>29</v>
      </c>
      <c r="M5" s="14">
        <f>MAX(B39:B50)</f>
        <v>1687</v>
      </c>
      <c r="N5" s="48"/>
      <c r="O5" s="4"/>
      <c r="P5" s="4"/>
      <c r="Q5" s="66"/>
      <c r="R5" s="6"/>
      <c r="S5" s="71"/>
      <c r="T5" s="14">
        <f>MAX(E39:E50)</f>
        <v>6056</v>
      </c>
      <c r="U5" s="48"/>
      <c r="V5" s="4"/>
      <c r="W5" s="4"/>
      <c r="X5" s="66"/>
      <c r="Y5" s="6"/>
      <c r="Z5" s="71"/>
      <c r="AA5" s="14">
        <f>MAX(H39:H50)</f>
        <v>7664</v>
      </c>
      <c r="AB5" s="48"/>
      <c r="AC5" s="4"/>
      <c r="AD5" s="4"/>
      <c r="AE5" s="66"/>
      <c r="AG5" s="75"/>
    </row>
    <row r="6" spans="1:33">
      <c r="A6" s="1">
        <v>37530</v>
      </c>
      <c r="B6" s="14">
        <v>898</v>
      </c>
      <c r="C6" s="4"/>
      <c r="D6" s="23"/>
      <c r="E6" s="6">
        <v>4883</v>
      </c>
      <c r="F6" s="31"/>
      <c r="G6" s="32"/>
      <c r="H6" s="6">
        <f t="shared" si="0"/>
        <v>5781</v>
      </c>
      <c r="I6" s="6"/>
      <c r="J6" s="23"/>
      <c r="L6" s="50" t="s">
        <v>30</v>
      </c>
      <c r="M6" s="14">
        <f>MAX(B51:B62)</f>
        <v>1794</v>
      </c>
      <c r="N6" s="48"/>
      <c r="O6" s="4"/>
      <c r="P6" s="4"/>
      <c r="Q6" s="66"/>
      <c r="R6" s="6"/>
      <c r="S6" s="71"/>
      <c r="T6" s="14">
        <f>MAX(E51:E62)</f>
        <v>6409</v>
      </c>
      <c r="U6" s="48"/>
      <c r="V6" s="4"/>
      <c r="W6" s="4"/>
      <c r="X6" s="66"/>
      <c r="Y6" s="6"/>
      <c r="Z6" s="71"/>
      <c r="AA6" s="14">
        <f>MAX(H51:H62)</f>
        <v>8148</v>
      </c>
      <c r="AB6" s="48"/>
      <c r="AC6" s="4"/>
      <c r="AD6" s="4"/>
      <c r="AE6" s="66"/>
      <c r="AG6" s="75"/>
    </row>
    <row r="7" spans="1:33">
      <c r="A7" s="1">
        <v>37561</v>
      </c>
      <c r="B7" s="14">
        <v>965</v>
      </c>
      <c r="C7" s="4"/>
      <c r="D7" s="23"/>
      <c r="E7" s="6">
        <v>5003</v>
      </c>
      <c r="F7" s="31"/>
      <c r="G7" s="32"/>
      <c r="H7" s="6">
        <f t="shared" si="0"/>
        <v>5968</v>
      </c>
      <c r="I7" s="6"/>
      <c r="J7" s="23"/>
      <c r="L7" s="50" t="s">
        <v>31</v>
      </c>
      <c r="M7" s="14">
        <f>MAX(B63:B74)</f>
        <v>1831</v>
      </c>
      <c r="N7" s="48"/>
      <c r="O7" s="4"/>
      <c r="P7" s="4"/>
      <c r="Q7" s="66"/>
      <c r="R7" s="6"/>
      <c r="S7" s="71"/>
      <c r="T7" s="14">
        <f>MAX(E63:E74)</f>
        <v>6623</v>
      </c>
      <c r="U7" s="48"/>
      <c r="V7" s="4"/>
      <c r="W7" s="4"/>
      <c r="X7" s="66"/>
      <c r="Y7" s="6"/>
      <c r="Z7" s="71"/>
      <c r="AA7" s="14">
        <f>MAX(H63:H74)</f>
        <v>8427</v>
      </c>
      <c r="AB7" s="48"/>
      <c r="AC7" s="4"/>
      <c r="AD7" s="4"/>
      <c r="AE7" s="66"/>
      <c r="AG7" s="75"/>
    </row>
    <row r="8" spans="1:33">
      <c r="A8" s="1">
        <v>37591</v>
      </c>
      <c r="B8" s="14">
        <v>873</v>
      </c>
      <c r="C8" s="4"/>
      <c r="D8" s="23"/>
      <c r="E8" s="6">
        <v>4909</v>
      </c>
      <c r="F8" s="31"/>
      <c r="G8" s="32"/>
      <c r="H8" s="6">
        <f t="shared" si="0"/>
        <v>5782</v>
      </c>
      <c r="I8" s="6"/>
      <c r="J8" s="23"/>
      <c r="L8" s="50" t="s">
        <v>32</v>
      </c>
      <c r="M8" s="14">
        <f>MAX(B75:B86)</f>
        <v>1972</v>
      </c>
      <c r="N8" s="48"/>
      <c r="O8" s="4"/>
      <c r="P8" s="4"/>
      <c r="Q8" s="66"/>
      <c r="R8" s="6"/>
      <c r="S8" s="71"/>
      <c r="T8" s="14">
        <f>MAX(E75:E86)</f>
        <v>6462</v>
      </c>
      <c r="U8" s="48"/>
      <c r="V8" s="4"/>
      <c r="W8" s="4"/>
      <c r="X8" s="66"/>
      <c r="Y8" s="6"/>
      <c r="Z8" s="71"/>
      <c r="AA8" s="14">
        <f>MAX(H75:H86)</f>
        <v>8373</v>
      </c>
      <c r="AB8" s="48"/>
      <c r="AC8" s="4"/>
      <c r="AD8" s="4"/>
      <c r="AE8" s="66"/>
      <c r="AG8" s="75"/>
    </row>
    <row r="9" spans="1:33">
      <c r="A9" s="1">
        <v>37622</v>
      </c>
      <c r="B9" s="14">
        <v>1067</v>
      </c>
      <c r="C9" s="4"/>
      <c r="D9" s="23"/>
      <c r="E9" s="6">
        <v>4751</v>
      </c>
      <c r="F9" s="31"/>
      <c r="G9" s="32"/>
      <c r="H9" s="6">
        <f t="shared" si="0"/>
        <v>5818</v>
      </c>
      <c r="I9" s="6"/>
      <c r="J9" s="23"/>
      <c r="L9" s="50" t="s">
        <v>33</v>
      </c>
      <c r="M9" s="14">
        <f>MAX(B87:B98)</f>
        <v>1952</v>
      </c>
      <c r="N9" s="48"/>
      <c r="O9" s="4"/>
      <c r="P9" s="4"/>
      <c r="Q9" s="66"/>
      <c r="R9" s="6"/>
      <c r="S9" s="71"/>
      <c r="T9" s="14">
        <f>MAX(E87:E98)</f>
        <v>6832</v>
      </c>
      <c r="U9" s="48"/>
      <c r="V9" s="4"/>
      <c r="W9" s="4"/>
      <c r="X9" s="66"/>
      <c r="Y9" s="6"/>
      <c r="Z9" s="71"/>
      <c r="AA9" s="14">
        <f>MAX(H87:H98)</f>
        <v>8753</v>
      </c>
      <c r="AB9" s="48"/>
      <c r="AC9" s="4"/>
      <c r="AD9" s="4"/>
      <c r="AE9" s="66"/>
      <c r="AG9" s="75"/>
    </row>
    <row r="10" spans="1:33">
      <c r="A10" s="1">
        <v>37653</v>
      </c>
      <c r="B10" s="14">
        <v>1044</v>
      </c>
      <c r="C10" s="4"/>
      <c r="D10" s="23"/>
      <c r="E10" s="6">
        <v>4836</v>
      </c>
      <c r="F10" s="31"/>
      <c r="G10" s="32"/>
      <c r="H10" s="6">
        <f t="shared" si="0"/>
        <v>5880</v>
      </c>
      <c r="I10" s="6"/>
      <c r="J10" s="23"/>
      <c r="L10" s="50" t="s">
        <v>34</v>
      </c>
      <c r="M10" s="14">
        <f>MAX(B99:B110)</f>
        <v>2046</v>
      </c>
      <c r="N10" s="48"/>
      <c r="O10" s="4"/>
      <c r="P10" s="4"/>
      <c r="Q10" s="66"/>
      <c r="R10" s="6"/>
      <c r="S10" s="71"/>
      <c r="T10" s="14">
        <f>MAX(E99:E110)</f>
        <v>6986</v>
      </c>
      <c r="U10" s="48"/>
      <c r="V10" s="4"/>
      <c r="W10" s="4"/>
      <c r="X10" s="66"/>
      <c r="Y10" s="6"/>
      <c r="Z10" s="71"/>
      <c r="AA10" s="14">
        <f>MAX(H99:H110)</f>
        <v>8845</v>
      </c>
      <c r="AB10" s="48"/>
      <c r="AC10" s="4"/>
      <c r="AD10" s="4"/>
      <c r="AE10" s="66"/>
      <c r="AG10" s="75"/>
    </row>
    <row r="11" spans="1:33">
      <c r="A11" s="1">
        <v>37681</v>
      </c>
      <c r="B11" s="14">
        <v>994</v>
      </c>
      <c r="C11" s="4"/>
      <c r="D11" s="20"/>
      <c r="E11" s="12">
        <v>4912</v>
      </c>
      <c r="F11" s="31"/>
      <c r="G11" s="32"/>
      <c r="H11" s="6">
        <f t="shared" si="0"/>
        <v>5906</v>
      </c>
      <c r="I11" s="6"/>
      <c r="J11" s="23"/>
      <c r="L11" s="50" t="s">
        <v>35</v>
      </c>
      <c r="M11" s="14">
        <f>MAX(B111:B122)</f>
        <v>2060</v>
      </c>
      <c r="N11" s="48"/>
      <c r="O11" s="4"/>
      <c r="P11" s="4"/>
      <c r="Q11" s="67"/>
      <c r="R11" s="12"/>
      <c r="S11" s="70"/>
      <c r="T11" s="14">
        <f>MAX(E111:E122)</f>
        <v>6818</v>
      </c>
      <c r="U11" s="48"/>
      <c r="V11" s="4"/>
      <c r="W11" s="4"/>
      <c r="X11" s="67"/>
      <c r="Y11" s="12"/>
      <c r="Z11" s="70"/>
      <c r="AA11" s="14">
        <f>MAX(H111:H122)</f>
        <v>8683</v>
      </c>
      <c r="AB11" s="48"/>
      <c r="AC11" s="4"/>
      <c r="AD11" s="4"/>
      <c r="AE11" s="67"/>
      <c r="AG11" s="75"/>
    </row>
    <row r="12" spans="1:33">
      <c r="A12" s="1">
        <v>37712</v>
      </c>
      <c r="B12" s="14">
        <v>1111</v>
      </c>
      <c r="C12" s="4"/>
      <c r="D12" s="20"/>
      <c r="E12" s="12">
        <v>4813</v>
      </c>
      <c r="F12" s="31"/>
      <c r="G12" s="32"/>
      <c r="H12" s="6">
        <f t="shared" si="0"/>
        <v>5924</v>
      </c>
      <c r="I12" s="6"/>
      <c r="J12" s="23"/>
      <c r="L12" s="50" t="s">
        <v>36</v>
      </c>
      <c r="M12" s="14">
        <f>MAX(B123:B134)</f>
        <v>1917</v>
      </c>
      <c r="N12" s="48"/>
      <c r="O12" s="4"/>
      <c r="P12" s="4"/>
      <c r="Q12" s="67"/>
      <c r="R12" s="12"/>
      <c r="S12" s="70"/>
      <c r="T12" s="14">
        <f>MAX(E123:E134)</f>
        <v>6919</v>
      </c>
      <c r="U12" s="48"/>
      <c r="V12" s="4"/>
      <c r="W12" s="4"/>
      <c r="X12" s="67"/>
      <c r="Y12" s="12"/>
      <c r="Z12" s="70"/>
      <c r="AA12" s="14">
        <f>MAX(H123:H134)</f>
        <v>8743</v>
      </c>
      <c r="AB12" s="48"/>
      <c r="AC12" s="4"/>
      <c r="AD12" s="4"/>
      <c r="AE12" s="67"/>
      <c r="AG12" s="75"/>
    </row>
    <row r="13" spans="1:33">
      <c r="A13" s="1">
        <v>37742</v>
      </c>
      <c r="B13" s="14">
        <v>1113</v>
      </c>
      <c r="C13" s="4"/>
      <c r="D13" s="20"/>
      <c r="E13" s="12">
        <v>4918</v>
      </c>
      <c r="F13" s="31"/>
      <c r="G13" s="32"/>
      <c r="H13" s="6">
        <f t="shared" si="0"/>
        <v>6031</v>
      </c>
      <c r="I13" s="6"/>
      <c r="J13" s="23"/>
      <c r="L13" s="50" t="s">
        <v>38</v>
      </c>
      <c r="M13" s="14">
        <f>MAX(B135:B146)</f>
        <v>1861</v>
      </c>
      <c r="N13" s="48"/>
      <c r="O13" s="4"/>
      <c r="P13" s="4"/>
      <c r="Q13" s="67"/>
      <c r="R13" s="12"/>
      <c r="S13" s="70"/>
      <c r="T13" s="14">
        <f>MAX(E135:E146)</f>
        <v>6960</v>
      </c>
      <c r="U13" s="48"/>
      <c r="V13" s="4"/>
      <c r="W13" s="4"/>
      <c r="X13" s="67"/>
      <c r="Y13" s="12"/>
      <c r="Z13" s="70"/>
      <c r="AA13" s="14">
        <f>MAX(H135:H146)</f>
        <v>8634</v>
      </c>
      <c r="AB13" s="48"/>
      <c r="AC13" s="4"/>
      <c r="AD13" s="4"/>
      <c r="AE13" s="67"/>
      <c r="AG13" s="75"/>
    </row>
    <row r="14" spans="1:33">
      <c r="A14" s="1">
        <v>37773</v>
      </c>
      <c r="B14" s="14">
        <v>1109</v>
      </c>
      <c r="C14" s="4"/>
      <c r="D14" s="20"/>
      <c r="E14" s="12">
        <v>5026</v>
      </c>
      <c r="F14" s="31"/>
      <c r="G14" s="32"/>
      <c r="H14" s="6">
        <f t="shared" si="0"/>
        <v>6135</v>
      </c>
      <c r="I14" s="6"/>
      <c r="J14" s="23"/>
      <c r="L14" s="50" t="s">
        <v>37</v>
      </c>
      <c r="M14" s="14">
        <f>MAX(B147:B158)</f>
        <v>2223</v>
      </c>
      <c r="N14" s="48">
        <f>MAX(C147:C158)</f>
        <v>1968.9138386978175</v>
      </c>
      <c r="O14" s="4">
        <v>2223</v>
      </c>
      <c r="P14" s="4">
        <v>2223</v>
      </c>
      <c r="Q14" s="67">
        <v>2223</v>
      </c>
      <c r="R14" s="12">
        <v>2223</v>
      </c>
      <c r="S14" s="70">
        <v>2223</v>
      </c>
      <c r="T14" s="14">
        <f>MAX(E147:E158)</f>
        <v>6920</v>
      </c>
      <c r="U14" s="48">
        <f>MAX(F147:F158)</f>
        <v>6906.0053930871427</v>
      </c>
      <c r="V14" s="14"/>
      <c r="W14" s="14"/>
      <c r="X14" s="67">
        <v>6920</v>
      </c>
      <c r="Y14" s="12"/>
      <c r="Z14" s="70"/>
      <c r="AA14" s="14">
        <f>MAX(H147:H158)</f>
        <v>8942</v>
      </c>
      <c r="AB14" s="48">
        <f>MAX(I147:I158)</f>
        <v>8770.0354268398041</v>
      </c>
      <c r="AC14" s="14"/>
      <c r="AD14" s="14"/>
      <c r="AE14" s="67">
        <v>8942</v>
      </c>
      <c r="AG14" s="75"/>
    </row>
    <row r="15" spans="1:33">
      <c r="A15" s="1">
        <v>37803</v>
      </c>
      <c r="B15" s="14">
        <v>1080</v>
      </c>
      <c r="C15" s="4"/>
      <c r="D15" s="20"/>
      <c r="E15" s="12">
        <v>5118</v>
      </c>
      <c r="F15" s="31"/>
      <c r="G15" s="32"/>
      <c r="H15" s="6">
        <f t="shared" si="0"/>
        <v>6198</v>
      </c>
      <c r="I15" s="6"/>
      <c r="J15" s="23"/>
      <c r="L15" s="50" t="s">
        <v>3</v>
      </c>
      <c r="M15" s="14"/>
      <c r="N15" s="48">
        <f>MAX(C159:C170)</f>
        <v>1935.9700819744521</v>
      </c>
      <c r="O15" s="14">
        <v>2315.0520550299607</v>
      </c>
      <c r="P15" s="14">
        <v>2380.0402747951025</v>
      </c>
      <c r="Q15" s="68">
        <f>MAX(D159:D170)</f>
        <v>2425.4094093481262</v>
      </c>
      <c r="R15" s="14">
        <v>2470.77854390115</v>
      </c>
      <c r="S15" s="76">
        <v>2536.9929564920494</v>
      </c>
      <c r="T15" s="14"/>
      <c r="U15" s="48">
        <f>MAX(F159:F170)</f>
        <v>6902.5850206404939</v>
      </c>
      <c r="V15" s="14">
        <v>6441.370058489284</v>
      </c>
      <c r="W15" s="14">
        <v>6715.3558564157902</v>
      </c>
      <c r="X15" s="68">
        <f>MAX(G159:G170)</f>
        <v>6902.8198234181373</v>
      </c>
      <c r="Y15" s="14">
        <v>7093.8888667089914</v>
      </c>
      <c r="Z15" s="76">
        <v>7373.2822790682576</v>
      </c>
      <c r="AA15" s="14"/>
      <c r="AB15" s="48">
        <f>MAX(I159:I170)</f>
        <v>8732.6794059840031</v>
      </c>
      <c r="AC15" s="14">
        <v>8748.4049319151763</v>
      </c>
      <c r="AD15" s="14">
        <v>9044.1473003741667</v>
      </c>
      <c r="AE15" s="68">
        <f>MAX(J159:J170)</f>
        <v>9253.4714442834538</v>
      </c>
      <c r="AF15" s="79">
        <v>9460.8751832027483</v>
      </c>
      <c r="AG15" s="70">
        <v>9771.020589086691</v>
      </c>
    </row>
    <row r="16" spans="1:33">
      <c r="A16" s="1">
        <v>37834</v>
      </c>
      <c r="B16" s="14">
        <v>1112</v>
      </c>
      <c r="C16" s="4"/>
      <c r="D16" s="20"/>
      <c r="E16" s="12">
        <v>5125</v>
      </c>
      <c r="F16" s="31"/>
      <c r="G16" s="32"/>
      <c r="H16" s="6">
        <f t="shared" si="0"/>
        <v>6237</v>
      </c>
      <c r="I16" s="6"/>
      <c r="J16" s="23"/>
      <c r="L16" s="50" t="s">
        <v>4</v>
      </c>
      <c r="M16" s="14"/>
      <c r="N16" s="48">
        <f>MAX(C171:C182)</f>
        <v>1948.9968619758765</v>
      </c>
      <c r="O16" s="14">
        <v>2320.0639034023288</v>
      </c>
      <c r="P16" s="14">
        <v>2404.7468585453012</v>
      </c>
      <c r="Q16" s="68">
        <f>MAX(D171:D182)</f>
        <v>2463.2777246000032</v>
      </c>
      <c r="R16" s="14">
        <v>2520.5632530790731</v>
      </c>
      <c r="S16" s="76">
        <v>2608.9822209489421</v>
      </c>
      <c r="T16" s="14"/>
      <c r="U16" s="48">
        <f>MAX(F171:F182)</f>
        <v>7049.4163542184706</v>
      </c>
      <c r="V16" s="14">
        <v>6513.837179898117</v>
      </c>
      <c r="W16" s="14">
        <v>6851.9897287052308</v>
      </c>
      <c r="X16" s="68">
        <f>MAX(G171:G182)</f>
        <v>7095.6448529141917</v>
      </c>
      <c r="Y16" s="14">
        <v>7331.8884144095719</v>
      </c>
      <c r="Z16" s="76">
        <v>7698.7607687318095</v>
      </c>
      <c r="AA16" s="14"/>
      <c r="AB16" s="48">
        <f>MAX(I171:I182)</f>
        <v>8801.967777906877</v>
      </c>
      <c r="AC16" s="14">
        <v>8797.4312677475518</v>
      </c>
      <c r="AD16" s="14">
        <v>9171.5400002733859</v>
      </c>
      <c r="AE16" s="68">
        <f>MAX(J171:J182)</f>
        <v>9436.9417450757446</v>
      </c>
      <c r="AF16" s="79">
        <v>9700.3848054146165</v>
      </c>
      <c r="AG16" s="70">
        <v>10093.101040343567</v>
      </c>
    </row>
    <row r="17" spans="1:33">
      <c r="A17" s="1">
        <v>37865</v>
      </c>
      <c r="B17" s="14">
        <v>1087</v>
      </c>
      <c r="C17" s="4"/>
      <c r="D17" s="20"/>
      <c r="E17" s="12">
        <v>5235</v>
      </c>
      <c r="F17" s="31"/>
      <c r="G17" s="32"/>
      <c r="H17" s="6">
        <f t="shared" si="0"/>
        <v>6322</v>
      </c>
      <c r="I17" s="6"/>
      <c r="J17" s="23"/>
      <c r="L17" s="50" t="s">
        <v>5</v>
      </c>
      <c r="M17" s="14"/>
      <c r="N17" s="48">
        <f>MAX(C183:C194)</f>
        <v>1960.9327417525492</v>
      </c>
      <c r="O17" s="14">
        <v>2363.4618742550997</v>
      </c>
      <c r="P17" s="14">
        <v>2468.7900664773379</v>
      </c>
      <c r="Q17" s="68">
        <f>MAX(D183:D194)</f>
        <v>2539.4370246751805</v>
      </c>
      <c r="R17" s="14">
        <v>2610.0839828730227</v>
      </c>
      <c r="S17" s="76">
        <v>2719.2656455424162</v>
      </c>
      <c r="T17" s="14"/>
      <c r="U17" s="48">
        <f>MAX(F183:F194)</f>
        <v>7035.0195181770423</v>
      </c>
      <c r="V17" s="14">
        <v>6485.2763552967563</v>
      </c>
      <c r="W17" s="14">
        <v>6890.137538170773</v>
      </c>
      <c r="X17" s="68">
        <f>MAX(G183:G194)</f>
        <v>7176.9142093732016</v>
      </c>
      <c r="Y17" s="14">
        <v>7456.1934512631487</v>
      </c>
      <c r="Z17" s="76">
        <v>7909.7879246682969</v>
      </c>
      <c r="AA17" s="14"/>
      <c r="AB17" s="48">
        <f>MAX(I183:I194)</f>
        <v>8845.8545352968285</v>
      </c>
      <c r="AC17" s="14">
        <v>8866.3216782821546</v>
      </c>
      <c r="AD17" s="14">
        <v>9308.9383678786162</v>
      </c>
      <c r="AE17" s="68">
        <f>MAX(J183:J194)</f>
        <v>9626.663215038152</v>
      </c>
      <c r="AF17" s="79">
        <v>9937.394119021219</v>
      </c>
      <c r="AG17" s="70">
        <v>10430.966680331947</v>
      </c>
    </row>
    <row r="18" spans="1:33">
      <c r="A18" s="1">
        <v>37895</v>
      </c>
      <c r="B18" s="14">
        <v>1190</v>
      </c>
      <c r="C18" s="4"/>
      <c r="D18" s="20"/>
      <c r="E18" s="12">
        <v>5177</v>
      </c>
      <c r="F18" s="31"/>
      <c r="G18" s="32"/>
      <c r="H18" s="6">
        <f t="shared" si="0"/>
        <v>6367</v>
      </c>
      <c r="I18" s="6"/>
      <c r="J18" s="23"/>
      <c r="L18" s="50" t="s">
        <v>9</v>
      </c>
      <c r="M18" s="14"/>
      <c r="N18" s="48">
        <f>MAX(C195:C206)</f>
        <v>1956.9506336526647</v>
      </c>
      <c r="O18" s="14">
        <v>2312.8777401066959</v>
      </c>
      <c r="P18" s="14">
        <v>2435.14440478194</v>
      </c>
      <c r="Q18" s="68">
        <f>MAX(D195:D206)</f>
        <v>2516.6555145654356</v>
      </c>
      <c r="R18" s="14">
        <v>2595.6194021681972</v>
      </c>
      <c r="S18" s="76">
        <v>2726.8013444760109</v>
      </c>
      <c r="T18" s="14"/>
      <c r="U18" s="48">
        <f>MAX(F195:F206)</f>
        <v>7101.7535212580306</v>
      </c>
      <c r="V18" s="14">
        <v>6469.355782586711</v>
      </c>
      <c r="W18" s="14">
        <v>6947.5462247088435</v>
      </c>
      <c r="X18" s="68">
        <f>MAX(G195:G206)</f>
        <v>7274.5790519255715</v>
      </c>
      <c r="Y18" s="14">
        <v>7590.2037572626459</v>
      </c>
      <c r="Z18" s="76">
        <v>8118.7800710199144</v>
      </c>
      <c r="AA18" s="14"/>
      <c r="AB18" s="48">
        <f>MAX(I195:I206)</f>
        <v>8920.4988705552678</v>
      </c>
      <c r="AC18" s="14">
        <v>8834.8137217119111</v>
      </c>
      <c r="AD18" s="14">
        <v>9360.2744486123102</v>
      </c>
      <c r="AE18" s="68">
        <f>MAX(J195:J206)</f>
        <v>9729.1074588404754</v>
      </c>
      <c r="AF18" s="79">
        <v>10083.793449498246</v>
      </c>
      <c r="AG18" s="70">
        <v>10648.663730916174</v>
      </c>
    </row>
    <row r="19" spans="1:33">
      <c r="A19" s="1">
        <v>37926</v>
      </c>
      <c r="B19" s="14">
        <v>1185</v>
      </c>
      <c r="C19" s="4"/>
      <c r="D19" s="20"/>
      <c r="E19" s="12">
        <v>5126</v>
      </c>
      <c r="F19" s="31"/>
      <c r="G19" s="32"/>
      <c r="H19" s="6">
        <f t="shared" si="0"/>
        <v>6311</v>
      </c>
      <c r="I19" s="6"/>
      <c r="J19" s="23"/>
      <c r="L19" s="50" t="s">
        <v>10</v>
      </c>
      <c r="M19" s="14"/>
      <c r="N19" s="48">
        <f>MAX(C207:C218)</f>
        <v>1931.401075368638</v>
      </c>
      <c r="O19" s="14">
        <v>2271.1102599079486</v>
      </c>
      <c r="P19" s="14">
        <v>2411.7088314917651</v>
      </c>
      <c r="Q19" s="68">
        <f>MAX(D207:D218)</f>
        <v>2502.9079049515376</v>
      </c>
      <c r="R19" s="14">
        <v>2590.3070170171527</v>
      </c>
      <c r="S19" s="76">
        <v>2742.3054727834406</v>
      </c>
      <c r="T19" s="14"/>
      <c r="U19" s="48">
        <f>MAX(F207:F218)</f>
        <v>7130.3008442200135</v>
      </c>
      <c r="V19" s="14">
        <v>6409.9204074332838</v>
      </c>
      <c r="W19" s="14">
        <v>6962.9781765774005</v>
      </c>
      <c r="X19" s="68">
        <f>MAX(G207:G218)</f>
        <v>7318.925391320673</v>
      </c>
      <c r="Y19" s="14">
        <v>7667.2178272522615</v>
      </c>
      <c r="Z19" s="76">
        <v>8270.9885060237812</v>
      </c>
      <c r="AA19" s="14"/>
      <c r="AB19" s="48">
        <f>MAX(I207:I218)</f>
        <v>8916.9168227667797</v>
      </c>
      <c r="AC19" s="14">
        <v>8772.7059596672188</v>
      </c>
      <c r="AD19" s="14">
        <v>9384.660651175871</v>
      </c>
      <c r="AE19" s="68">
        <f>MAX(J207:J218)</f>
        <v>9785.1758479439923</v>
      </c>
      <c r="AF19" s="79">
        <v>10175.525684388049</v>
      </c>
      <c r="AG19" s="70">
        <v>10842.373321646646</v>
      </c>
    </row>
    <row r="20" spans="1:33">
      <c r="A20" s="1">
        <v>37956</v>
      </c>
      <c r="B20" s="14">
        <v>1012</v>
      </c>
      <c r="C20" s="4"/>
      <c r="D20" s="20"/>
      <c r="E20" s="12">
        <v>5142</v>
      </c>
      <c r="F20" s="31"/>
      <c r="G20" s="32"/>
      <c r="H20" s="6">
        <f t="shared" si="0"/>
        <v>6154</v>
      </c>
      <c r="I20" s="6"/>
      <c r="J20" s="23"/>
      <c r="L20" s="50" t="s">
        <v>13</v>
      </c>
      <c r="M20" s="14"/>
      <c r="N20" s="48">
        <f>MAX(C219:C230)</f>
        <v>1955.0149906971747</v>
      </c>
      <c r="O20" s="14">
        <v>2255.1900826088263</v>
      </c>
      <c r="P20" s="14">
        <v>2419.7373227991761</v>
      </c>
      <c r="Q20" s="68">
        <f>MAX(D219:D230)</f>
        <v>2520.5065629157471</v>
      </c>
      <c r="R20" s="14">
        <v>2618.724683029367</v>
      </c>
      <c r="S20" s="76">
        <v>2785.8230432226683</v>
      </c>
      <c r="T20" s="14"/>
      <c r="U20" s="48">
        <f>MAX(F219:F230)</f>
        <v>7159.4820060096536</v>
      </c>
      <c r="V20" s="14">
        <v>6316.4817064713643</v>
      </c>
      <c r="W20" s="14">
        <v>6937.9790726781439</v>
      </c>
      <c r="X20" s="68">
        <f>MAX(G219:G230)</f>
        <v>7326.774035205035</v>
      </c>
      <c r="Y20" s="14">
        <v>7701.2046518257603</v>
      </c>
      <c r="Z20" s="76">
        <v>8398.354239805014</v>
      </c>
      <c r="AA20" s="14"/>
      <c r="AB20" s="48">
        <f>MAX(I219:I230)</f>
        <v>8979.670425005359</v>
      </c>
      <c r="AC20" s="14">
        <v>8663.1517104086743</v>
      </c>
      <c r="AD20" s="14">
        <v>9358.1167818450285</v>
      </c>
      <c r="AE20" s="68">
        <f>MAX(J219:J230)</f>
        <v>9794.6321781059305</v>
      </c>
      <c r="AF20" s="79">
        <v>10215.884798273793</v>
      </c>
      <c r="AG20" s="70">
        <v>10979.023602925719</v>
      </c>
    </row>
    <row r="21" spans="1:33">
      <c r="A21" s="1">
        <v>37987</v>
      </c>
      <c r="B21" s="14">
        <v>1232</v>
      </c>
      <c r="C21" s="4"/>
      <c r="D21" s="20"/>
      <c r="E21" s="12">
        <v>4936</v>
      </c>
      <c r="F21" s="31"/>
      <c r="G21" s="32"/>
      <c r="H21" s="6">
        <f t="shared" si="0"/>
        <v>6168</v>
      </c>
      <c r="I21" s="6"/>
      <c r="J21" s="23"/>
      <c r="L21" s="50" t="s">
        <v>11</v>
      </c>
      <c r="M21" s="14"/>
      <c r="N21" s="48">
        <f>MAX(C231:C242)</f>
        <v>1962.3286009185795</v>
      </c>
      <c r="O21" s="14">
        <v>2246.332994099293</v>
      </c>
      <c r="P21" s="14">
        <v>2424.8580290791683</v>
      </c>
      <c r="Q21" s="68">
        <f>MAX(D231:D242)</f>
        <v>2535.3123672681559</v>
      </c>
      <c r="R21" s="14">
        <v>2644.4823526875039</v>
      </c>
      <c r="S21" s="76">
        <v>2833.2822098244942</v>
      </c>
      <c r="T21" s="14"/>
      <c r="U21" s="48">
        <f>MAX(F231:F242)</f>
        <v>7204.1072480050007</v>
      </c>
      <c r="V21" s="14">
        <v>6278.0285906438721</v>
      </c>
      <c r="W21" s="14">
        <v>6966.3495571573367</v>
      </c>
      <c r="X21" s="68">
        <f>MAX(G231:G242)</f>
        <v>7399.4503900197415</v>
      </c>
      <c r="Y21" s="14">
        <v>7805.4824208282453</v>
      </c>
      <c r="Z21" s="76">
        <v>8604.0120814183047</v>
      </c>
      <c r="AA21" s="14"/>
      <c r="AB21" s="48">
        <f>MAX(I231:I242)</f>
        <v>9021.611591475943</v>
      </c>
      <c r="AC21" s="14">
        <v>8612.327352477263</v>
      </c>
      <c r="AD21" s="14">
        <v>9385.9510468401822</v>
      </c>
      <c r="AE21" s="68">
        <f>MAX(J231:J242)</f>
        <v>9865.4952706307067</v>
      </c>
      <c r="AF21" s="79">
        <v>10325.570818669054</v>
      </c>
      <c r="AG21" s="70">
        <v>11172.970547461284</v>
      </c>
    </row>
    <row r="22" spans="1:33">
      <c r="A22" s="1">
        <v>38018</v>
      </c>
      <c r="B22" s="14">
        <v>1350</v>
      </c>
      <c r="C22" s="4"/>
      <c r="D22" s="20"/>
      <c r="E22" s="12">
        <v>4940</v>
      </c>
      <c r="F22" s="31"/>
      <c r="G22" s="32"/>
      <c r="H22" s="6">
        <f t="shared" si="0"/>
        <v>6290</v>
      </c>
      <c r="I22" s="6"/>
      <c r="J22" s="23"/>
      <c r="L22" s="50" t="s">
        <v>12</v>
      </c>
      <c r="M22" s="14"/>
      <c r="N22" s="48">
        <f>MAX(C243:C254)</f>
        <v>1961.7636682014381</v>
      </c>
      <c r="O22" s="14">
        <v>2213.9991880220209</v>
      </c>
      <c r="P22" s="14">
        <v>2413.053639381309</v>
      </c>
      <c r="Q22" s="68">
        <f>MAX(D243:D254)</f>
        <v>2535.0547547305505</v>
      </c>
      <c r="R22" s="14">
        <v>2651.9189810124553</v>
      </c>
      <c r="S22" s="76">
        <v>2859.9629882395825</v>
      </c>
      <c r="T22" s="14"/>
      <c r="U22" s="48">
        <f>MAX(F243:F254)</f>
        <v>7220.4971539540165</v>
      </c>
      <c r="V22" s="14">
        <v>6220.1516195774002</v>
      </c>
      <c r="W22" s="14">
        <v>6999.0142811332826</v>
      </c>
      <c r="X22" s="68">
        <f>MAX(G243:G254)</f>
        <v>7477.8633453269867</v>
      </c>
      <c r="Y22" s="14">
        <v>7922.5089049354265</v>
      </c>
      <c r="Z22" s="76">
        <v>8780.5282485314929</v>
      </c>
      <c r="AA22" s="14"/>
      <c r="AB22" s="48">
        <f>MAX(I243:I254)</f>
        <v>9044.7018724574482</v>
      </c>
      <c r="AC22" s="14">
        <v>8556.1263404416841</v>
      </c>
      <c r="AD22" s="14">
        <v>9415.7685473306447</v>
      </c>
      <c r="AE22" s="68">
        <f>MAX(J243:J254)</f>
        <v>9946.8455837981037</v>
      </c>
      <c r="AF22" s="79">
        <v>10446.925906074854</v>
      </c>
      <c r="AG22" s="70">
        <v>11384.059898440586</v>
      </c>
    </row>
    <row r="23" spans="1:33">
      <c r="A23" s="1">
        <v>38047</v>
      </c>
      <c r="B23" s="14">
        <v>1364</v>
      </c>
      <c r="C23" s="4"/>
      <c r="D23" s="20"/>
      <c r="E23" s="12">
        <v>5039</v>
      </c>
      <c r="F23" s="31"/>
      <c r="G23" s="32"/>
      <c r="H23" s="6">
        <f t="shared" si="0"/>
        <v>6403</v>
      </c>
      <c r="I23" s="6"/>
      <c r="J23" s="23"/>
      <c r="L23" s="50" t="s">
        <v>19</v>
      </c>
      <c r="M23" s="14"/>
      <c r="N23" s="48">
        <f>MAX(C255:C266)</f>
        <v>1934.6815089335687</v>
      </c>
      <c r="O23" s="14">
        <v>2168.3817423562818</v>
      </c>
      <c r="P23" s="14">
        <v>2383.5646633534698</v>
      </c>
      <c r="Q23" s="68">
        <f>MAX(D255:D266)</f>
        <v>2513.4383789849089</v>
      </c>
      <c r="R23" s="14">
        <v>2638.2190077288406</v>
      </c>
      <c r="S23" s="76">
        <v>2866.1346459447973</v>
      </c>
      <c r="T23" s="14"/>
      <c r="U23" s="48">
        <f>MAX(F255:F266)</f>
        <v>7252.5395873145799</v>
      </c>
      <c r="V23" s="14">
        <v>6165.9336059926181</v>
      </c>
      <c r="W23" s="14">
        <v>7041.2768482469774</v>
      </c>
      <c r="X23" s="68">
        <f>MAX(G255:G266)</f>
        <v>7560.9501500819588</v>
      </c>
      <c r="Y23" s="14">
        <v>8038.140653477958</v>
      </c>
      <c r="Z23" s="76">
        <v>9022.1608219715727</v>
      </c>
      <c r="AA23" s="14"/>
      <c r="AB23" s="48">
        <f>MAX(I255:I266)</f>
        <v>9038.7609766035894</v>
      </c>
      <c r="AC23" s="14">
        <v>8510.8537944078544</v>
      </c>
      <c r="AD23" s="14">
        <v>9461.484371321505</v>
      </c>
      <c r="AE23" s="68">
        <f>MAX(J255:J266)</f>
        <v>10034.781320118114</v>
      </c>
      <c r="AF23" s="79">
        <v>10569.511019632042</v>
      </c>
      <c r="AG23" s="70">
        <v>11635.843344393737</v>
      </c>
    </row>
    <row r="24" spans="1:33">
      <c r="A24" s="1">
        <v>38078</v>
      </c>
      <c r="B24" s="14">
        <v>1329</v>
      </c>
      <c r="C24" s="4"/>
      <c r="D24" s="20"/>
      <c r="E24" s="12">
        <v>5064</v>
      </c>
      <c r="F24" s="31"/>
      <c r="G24" s="32"/>
      <c r="H24" s="6">
        <f t="shared" si="0"/>
        <v>6393</v>
      </c>
      <c r="I24" s="6"/>
      <c r="J24" s="23"/>
      <c r="L24" s="54" t="s">
        <v>23</v>
      </c>
      <c r="M24" s="55"/>
      <c r="N24" s="56"/>
      <c r="O24" s="78">
        <v>2156.6766887811445</v>
      </c>
      <c r="P24" s="77">
        <v>2389.1713169344425</v>
      </c>
      <c r="Q24" s="69">
        <f>MAX(D267:D278)</f>
        <v>2534.3198969417499</v>
      </c>
      <c r="R24" s="55">
        <v>2671.7614727008818</v>
      </c>
      <c r="S24" s="77">
        <v>2922.2391107665894</v>
      </c>
      <c r="T24" s="55"/>
      <c r="U24" s="56"/>
      <c r="V24" s="55">
        <v>6078.2872754370646</v>
      </c>
      <c r="W24" s="55">
        <v>7044.6096882150869</v>
      </c>
      <c r="X24" s="69">
        <f>MAX(G267:G278)</f>
        <v>7605.3152857529512</v>
      </c>
      <c r="Y24" s="55">
        <v>8131.2253231599198</v>
      </c>
      <c r="Z24" s="77">
        <v>9192.9869865826859</v>
      </c>
      <c r="AA24" s="55"/>
      <c r="AB24" s="56"/>
      <c r="AC24" s="55">
        <v>8419.8085393902456</v>
      </c>
      <c r="AD24" s="55">
        <v>9468.0914750713018</v>
      </c>
      <c r="AE24" s="69">
        <f>MAX(J267:J278)</f>
        <v>10087.626690058805</v>
      </c>
      <c r="AF24" s="80">
        <v>10671.520285233153</v>
      </c>
      <c r="AG24" s="81">
        <v>11836.162626774807</v>
      </c>
    </row>
    <row r="25" spans="1:33">
      <c r="A25" s="1">
        <v>38108</v>
      </c>
      <c r="B25" s="14">
        <v>1344</v>
      </c>
      <c r="C25" s="4"/>
      <c r="D25" s="20"/>
      <c r="E25" s="12">
        <v>5227</v>
      </c>
      <c r="F25" s="31"/>
      <c r="G25" s="32"/>
      <c r="H25" s="6">
        <f t="shared" si="0"/>
        <v>6571</v>
      </c>
      <c r="I25" s="6"/>
      <c r="J25" s="23"/>
      <c r="M25" s="14"/>
      <c r="N25" s="4"/>
      <c r="O25" s="14"/>
      <c r="P25" s="14"/>
      <c r="Q25" s="72"/>
      <c r="R25" s="12"/>
      <c r="S25" s="12"/>
      <c r="T25" s="12"/>
      <c r="U25" s="31"/>
      <c r="V25" s="31"/>
      <c r="W25" s="31"/>
      <c r="X25" s="73"/>
      <c r="Y25" s="51"/>
      <c r="Z25" s="51"/>
      <c r="AA25" s="6"/>
      <c r="AB25" s="6"/>
      <c r="AC25" s="6"/>
      <c r="AD25" s="6"/>
      <c r="AE25" s="6"/>
    </row>
    <row r="26" spans="1:33">
      <c r="A26" s="1">
        <v>38139</v>
      </c>
      <c r="B26" s="14">
        <v>1268</v>
      </c>
      <c r="C26" s="4"/>
      <c r="D26" s="20"/>
      <c r="E26" s="12">
        <v>5345</v>
      </c>
      <c r="F26" s="31"/>
      <c r="G26" s="32"/>
      <c r="H26" s="6">
        <f t="shared" si="0"/>
        <v>6613</v>
      </c>
      <c r="I26" s="6"/>
      <c r="J26" s="23"/>
      <c r="M26" s="14"/>
      <c r="N26" s="4"/>
      <c r="O26" s="4"/>
      <c r="P26" s="4"/>
      <c r="Q26" s="12"/>
      <c r="R26" s="12"/>
      <c r="S26" s="12"/>
      <c r="T26" s="12"/>
      <c r="U26" s="31"/>
      <c r="V26" s="31"/>
      <c r="W26" s="31"/>
      <c r="X26" s="51"/>
      <c r="Y26" s="51"/>
      <c r="Z26" s="51"/>
      <c r="AA26" s="6"/>
      <c r="AB26" s="6"/>
      <c r="AC26" s="6"/>
      <c r="AD26" s="6"/>
      <c r="AE26" s="6"/>
    </row>
    <row r="27" spans="1:33">
      <c r="A27" s="1">
        <v>38169</v>
      </c>
      <c r="B27" s="14">
        <v>1265</v>
      </c>
      <c r="C27" s="4"/>
      <c r="D27" s="20"/>
      <c r="E27" s="12">
        <v>5445</v>
      </c>
      <c r="F27" s="31"/>
      <c r="G27" s="32"/>
      <c r="H27" s="6">
        <f t="shared" si="0"/>
        <v>6710</v>
      </c>
      <c r="I27" s="6"/>
      <c r="J27" s="23"/>
      <c r="M27" s="14"/>
      <c r="N27" s="4"/>
      <c r="O27" s="4"/>
      <c r="P27" s="4"/>
      <c r="Q27" s="12"/>
      <c r="R27" s="12"/>
      <c r="S27" s="12"/>
      <c r="T27" s="12"/>
      <c r="U27" s="31"/>
      <c r="V27" s="31"/>
      <c r="W27" s="31"/>
      <c r="X27" s="51"/>
      <c r="Y27" s="51"/>
      <c r="Z27" s="51"/>
      <c r="AA27" s="6"/>
      <c r="AB27" s="6"/>
      <c r="AC27" s="6"/>
      <c r="AD27" s="6"/>
      <c r="AE27" s="6"/>
    </row>
    <row r="28" spans="1:33">
      <c r="A28" s="1">
        <v>38200</v>
      </c>
      <c r="B28" s="14">
        <v>1266</v>
      </c>
      <c r="C28" s="4"/>
      <c r="D28" s="20"/>
      <c r="E28" s="12">
        <v>5599</v>
      </c>
      <c r="F28" s="31"/>
      <c r="G28" s="32"/>
      <c r="H28" s="6">
        <f t="shared" si="0"/>
        <v>6865</v>
      </c>
      <c r="I28" s="6"/>
      <c r="J28" s="23"/>
      <c r="M28" s="14"/>
      <c r="N28" s="4"/>
      <c r="O28" s="4"/>
      <c r="P28" s="4"/>
      <c r="Q28" s="12"/>
      <c r="R28" s="12"/>
      <c r="S28" s="12"/>
      <c r="T28" s="12"/>
      <c r="U28" s="31"/>
      <c r="V28" s="31"/>
      <c r="W28" s="31"/>
      <c r="X28" s="51"/>
      <c r="Y28" s="51"/>
      <c r="Z28" s="51"/>
      <c r="AA28" s="6"/>
      <c r="AB28" s="6"/>
      <c r="AC28" s="6"/>
      <c r="AD28" s="6"/>
      <c r="AE28" s="6"/>
    </row>
    <row r="29" spans="1:33">
      <c r="A29" s="1">
        <v>38231</v>
      </c>
      <c r="B29" s="14">
        <v>1347</v>
      </c>
      <c r="C29" s="4"/>
      <c r="D29" s="20"/>
      <c r="E29" s="12">
        <v>5599</v>
      </c>
      <c r="F29" s="31"/>
      <c r="G29" s="32"/>
      <c r="H29" s="6">
        <f t="shared" si="0"/>
        <v>6946</v>
      </c>
      <c r="I29" s="6"/>
      <c r="J29" s="23"/>
      <c r="M29" s="14"/>
      <c r="N29" s="4"/>
      <c r="O29" s="4"/>
      <c r="P29" s="4"/>
      <c r="Q29" s="12"/>
      <c r="R29" s="12"/>
      <c r="S29" s="12"/>
      <c r="T29" s="12"/>
      <c r="U29" s="31"/>
      <c r="V29" s="31"/>
      <c r="W29" s="31"/>
      <c r="X29" s="51"/>
      <c r="Y29" s="51"/>
      <c r="Z29" s="51"/>
      <c r="AA29" s="6"/>
      <c r="AB29" s="6"/>
      <c r="AC29" s="6"/>
      <c r="AD29" s="6"/>
      <c r="AE29" s="6"/>
    </row>
    <row r="30" spans="1:33">
      <c r="A30" s="1">
        <v>38261</v>
      </c>
      <c r="B30" s="14">
        <v>1270</v>
      </c>
      <c r="C30" s="4"/>
      <c r="D30" s="20"/>
      <c r="E30" s="12">
        <v>5642</v>
      </c>
      <c r="F30" s="31"/>
      <c r="G30" s="32"/>
      <c r="H30" s="6">
        <f t="shared" si="0"/>
        <v>6912</v>
      </c>
      <c r="I30" s="6"/>
      <c r="J30" s="23"/>
      <c r="M30" s="14"/>
      <c r="N30" s="4"/>
      <c r="O30" s="4"/>
      <c r="P30" s="4"/>
      <c r="Q30" s="12"/>
      <c r="R30" s="12"/>
      <c r="S30" s="12"/>
      <c r="T30" s="12"/>
      <c r="U30" s="31"/>
      <c r="V30" s="31"/>
      <c r="W30" s="31"/>
      <c r="X30" s="51"/>
      <c r="Y30" s="51"/>
      <c r="Z30" s="51"/>
      <c r="AA30" s="6"/>
      <c r="AB30" s="6"/>
      <c r="AC30" s="6"/>
      <c r="AD30" s="6"/>
      <c r="AE30" s="6"/>
    </row>
    <row r="31" spans="1:33">
      <c r="A31" s="1">
        <v>38292</v>
      </c>
      <c r="B31" s="14">
        <v>1242</v>
      </c>
      <c r="C31" s="4"/>
      <c r="D31" s="20"/>
      <c r="E31" s="12">
        <v>5610</v>
      </c>
      <c r="F31" s="31"/>
      <c r="G31" s="32"/>
      <c r="H31" s="6">
        <f t="shared" si="0"/>
        <v>6852</v>
      </c>
      <c r="I31" s="6"/>
      <c r="J31" s="23"/>
      <c r="M31" s="14"/>
      <c r="N31" s="4"/>
      <c r="O31" s="4"/>
      <c r="P31" s="4"/>
      <c r="Q31" s="12"/>
      <c r="R31" s="12"/>
      <c r="S31" s="12"/>
      <c r="T31" s="12"/>
      <c r="U31" s="31"/>
      <c r="V31" s="31"/>
      <c r="W31" s="31"/>
      <c r="X31" s="51"/>
      <c r="Y31" s="51"/>
      <c r="Z31" s="51"/>
      <c r="AA31" s="6"/>
      <c r="AB31" s="6"/>
      <c r="AC31" s="6"/>
      <c r="AD31" s="6"/>
      <c r="AE31" s="6"/>
    </row>
    <row r="32" spans="1:33">
      <c r="A32" s="1">
        <v>38322</v>
      </c>
      <c r="B32" s="14">
        <v>1046</v>
      </c>
      <c r="C32" s="4"/>
      <c r="D32" s="20"/>
      <c r="E32" s="12">
        <v>5617</v>
      </c>
      <c r="F32" s="31"/>
      <c r="G32" s="32"/>
      <c r="H32" s="6">
        <f t="shared" si="0"/>
        <v>6663</v>
      </c>
      <c r="I32" s="6"/>
      <c r="J32" s="23"/>
      <c r="M32" s="14"/>
      <c r="N32" s="4"/>
      <c r="O32" s="4"/>
      <c r="P32" s="4"/>
      <c r="Q32" s="12"/>
      <c r="R32" s="12"/>
      <c r="S32" s="12"/>
      <c r="T32" s="12"/>
      <c r="U32" s="31"/>
      <c r="V32" s="31"/>
      <c r="W32" s="31"/>
      <c r="X32" s="51"/>
      <c r="Y32" s="51"/>
      <c r="Z32" s="51"/>
      <c r="AA32" s="6"/>
      <c r="AB32" s="6"/>
      <c r="AC32" s="6"/>
      <c r="AD32" s="6"/>
      <c r="AE32" s="6"/>
    </row>
    <row r="33" spans="1:31">
      <c r="A33" s="1">
        <v>38353</v>
      </c>
      <c r="B33" s="14">
        <v>1294</v>
      </c>
      <c r="C33" s="4"/>
      <c r="D33" s="20"/>
      <c r="E33" s="12">
        <v>5418</v>
      </c>
      <c r="F33" s="31"/>
      <c r="G33" s="32"/>
      <c r="H33" s="6">
        <f t="shared" si="0"/>
        <v>6712</v>
      </c>
      <c r="I33" s="6"/>
      <c r="J33" s="23"/>
      <c r="M33" s="14"/>
      <c r="N33" s="4"/>
      <c r="O33" s="4"/>
      <c r="P33" s="4"/>
      <c r="Q33" s="12"/>
      <c r="R33" s="12"/>
      <c r="S33" s="12"/>
      <c r="T33" s="12"/>
      <c r="U33" s="31"/>
      <c r="V33" s="31"/>
      <c r="W33" s="31"/>
      <c r="X33" s="51"/>
      <c r="Y33" s="51"/>
      <c r="Z33" s="51"/>
      <c r="AA33" s="6"/>
      <c r="AB33" s="6"/>
      <c r="AC33" s="6"/>
      <c r="AD33" s="6"/>
      <c r="AE33" s="6"/>
    </row>
    <row r="34" spans="1:31">
      <c r="A34" s="1">
        <v>38384</v>
      </c>
      <c r="B34" s="14">
        <v>1309</v>
      </c>
      <c r="C34" s="4"/>
      <c r="D34" s="20"/>
      <c r="E34" s="12">
        <v>5472</v>
      </c>
      <c r="F34" s="31"/>
      <c r="G34" s="32"/>
      <c r="H34" s="6">
        <f t="shared" si="0"/>
        <v>6781</v>
      </c>
      <c r="I34" s="6"/>
      <c r="J34" s="23"/>
      <c r="M34" s="14"/>
      <c r="N34" s="4"/>
      <c r="O34" s="4"/>
      <c r="P34" s="4"/>
      <c r="Q34" s="12"/>
      <c r="R34" s="12"/>
      <c r="S34" s="12"/>
      <c r="T34" s="12"/>
      <c r="U34" s="31"/>
      <c r="V34" s="31"/>
      <c r="W34" s="31"/>
      <c r="X34" s="51"/>
      <c r="Y34" s="51"/>
      <c r="Z34" s="51"/>
      <c r="AA34" s="6"/>
      <c r="AB34" s="6"/>
      <c r="AC34" s="6"/>
      <c r="AD34" s="6"/>
      <c r="AE34" s="6"/>
    </row>
    <row r="35" spans="1:31">
      <c r="A35" s="1">
        <v>38412</v>
      </c>
      <c r="B35" s="14">
        <v>1366</v>
      </c>
      <c r="C35" s="4"/>
      <c r="D35" s="20"/>
      <c r="E35" s="12">
        <v>5525</v>
      </c>
      <c r="F35" s="31"/>
      <c r="G35" s="32"/>
      <c r="H35" s="6">
        <f t="shared" si="0"/>
        <v>6891</v>
      </c>
      <c r="I35" s="6"/>
      <c r="J35" s="23"/>
      <c r="M35" s="14"/>
      <c r="N35" s="4"/>
      <c r="O35" s="4"/>
      <c r="P35" s="4"/>
      <c r="Q35" s="12"/>
      <c r="R35" s="12"/>
      <c r="S35" s="12"/>
      <c r="T35" s="12"/>
      <c r="U35" s="31"/>
      <c r="V35" s="31"/>
      <c r="W35" s="31"/>
      <c r="X35" s="51"/>
      <c r="Y35" s="51"/>
      <c r="Z35" s="51"/>
      <c r="AA35" s="6"/>
      <c r="AB35" s="6"/>
      <c r="AC35" s="6"/>
      <c r="AD35" s="6"/>
      <c r="AE35" s="6"/>
    </row>
    <row r="36" spans="1:31">
      <c r="A36" s="1">
        <v>38443</v>
      </c>
      <c r="B36" s="14">
        <v>1456</v>
      </c>
      <c r="C36" s="4"/>
      <c r="D36" s="20"/>
      <c r="E36" s="12">
        <v>5549</v>
      </c>
      <c r="F36" s="31"/>
      <c r="G36" s="32"/>
      <c r="H36" s="6">
        <f t="shared" si="0"/>
        <v>7005</v>
      </c>
      <c r="I36" s="6"/>
      <c r="J36" s="23"/>
      <c r="M36" s="14"/>
      <c r="N36" s="4"/>
      <c r="O36" s="4"/>
      <c r="P36" s="4"/>
      <c r="Q36" s="12"/>
      <c r="R36" s="12"/>
      <c r="S36" s="12"/>
      <c r="T36" s="12"/>
      <c r="U36" s="31"/>
      <c r="V36" s="31"/>
      <c r="W36" s="31"/>
      <c r="X36" s="51"/>
      <c r="Y36" s="51"/>
      <c r="Z36" s="51"/>
      <c r="AA36" s="6"/>
      <c r="AB36" s="6"/>
      <c r="AC36" s="6"/>
      <c r="AD36" s="6"/>
      <c r="AE36" s="6"/>
    </row>
    <row r="37" spans="1:31">
      <c r="A37" s="1">
        <v>38473</v>
      </c>
      <c r="B37" s="14">
        <v>1416</v>
      </c>
      <c r="C37" s="4"/>
      <c r="D37" s="20"/>
      <c r="E37" s="12">
        <v>5665</v>
      </c>
      <c r="F37" s="31"/>
      <c r="G37" s="32"/>
      <c r="H37" s="6">
        <f t="shared" si="0"/>
        <v>7081</v>
      </c>
      <c r="I37" s="6"/>
      <c r="J37" s="23"/>
      <c r="M37" s="14"/>
      <c r="N37" s="4"/>
      <c r="O37" s="4"/>
      <c r="P37" s="4"/>
      <c r="Q37" s="12"/>
      <c r="R37" s="12"/>
      <c r="S37" s="12"/>
      <c r="T37" s="12"/>
      <c r="U37" s="31"/>
      <c r="V37" s="31"/>
      <c r="W37" s="31"/>
      <c r="X37" s="51"/>
      <c r="Y37" s="51"/>
      <c r="Z37" s="51"/>
      <c r="AA37" s="6"/>
      <c r="AB37" s="6"/>
      <c r="AC37" s="6"/>
      <c r="AD37" s="6"/>
      <c r="AE37" s="6"/>
    </row>
    <row r="38" spans="1:31">
      <c r="A38" s="1">
        <v>38504</v>
      </c>
      <c r="B38" s="14">
        <v>1340</v>
      </c>
      <c r="C38" s="4"/>
      <c r="D38" s="20"/>
      <c r="E38" s="12">
        <v>5734</v>
      </c>
      <c r="F38" s="31"/>
      <c r="G38" s="32"/>
      <c r="H38" s="6">
        <f t="shared" si="0"/>
        <v>7074</v>
      </c>
      <c r="I38" s="6"/>
      <c r="J38" s="23"/>
      <c r="M38" s="14"/>
      <c r="N38" s="4"/>
      <c r="O38" s="4"/>
      <c r="P38" s="4"/>
      <c r="Q38" s="12"/>
      <c r="R38" s="12"/>
      <c r="S38" s="12"/>
      <c r="T38" s="12"/>
      <c r="U38" s="31"/>
      <c r="V38" s="31"/>
      <c r="W38" s="31"/>
      <c r="X38" s="51"/>
      <c r="Y38" s="51"/>
      <c r="Z38" s="51"/>
      <c r="AA38" s="6"/>
      <c r="AB38" s="6"/>
      <c r="AC38" s="6"/>
      <c r="AD38" s="6"/>
      <c r="AE38" s="6"/>
    </row>
    <row r="39" spans="1:31">
      <c r="A39" s="1">
        <v>38534</v>
      </c>
      <c r="B39" s="14">
        <v>1452</v>
      </c>
      <c r="C39" s="4"/>
      <c r="D39" s="20"/>
      <c r="E39" s="12">
        <v>5762</v>
      </c>
      <c r="F39" s="31"/>
      <c r="G39" s="32"/>
      <c r="H39" s="6">
        <f t="shared" si="0"/>
        <v>7214</v>
      </c>
      <c r="I39" s="6"/>
      <c r="J39" s="23"/>
      <c r="M39" s="14"/>
      <c r="N39" s="4"/>
      <c r="O39" s="4"/>
      <c r="P39" s="4"/>
      <c r="Q39" s="12"/>
      <c r="R39" s="12"/>
      <c r="S39" s="12"/>
      <c r="T39" s="12"/>
      <c r="U39" s="31"/>
      <c r="V39" s="31"/>
      <c r="W39" s="31"/>
      <c r="X39" s="51"/>
      <c r="Y39" s="51"/>
      <c r="Z39" s="51"/>
      <c r="AA39" s="6"/>
      <c r="AB39" s="6"/>
      <c r="AC39" s="6"/>
      <c r="AD39" s="6"/>
      <c r="AE39" s="6"/>
    </row>
    <row r="40" spans="1:31">
      <c r="A40" s="1">
        <v>38565</v>
      </c>
      <c r="B40" s="14">
        <v>1485</v>
      </c>
      <c r="C40" s="4"/>
      <c r="D40" s="20"/>
      <c r="E40" s="12">
        <v>5826</v>
      </c>
      <c r="F40" s="31"/>
      <c r="G40" s="32"/>
      <c r="H40" s="6">
        <f t="shared" si="0"/>
        <v>7311</v>
      </c>
      <c r="I40" s="6"/>
      <c r="J40" s="23"/>
      <c r="M40" s="14"/>
      <c r="N40" s="4"/>
      <c r="O40" s="4"/>
      <c r="P40" s="4"/>
      <c r="Q40" s="12"/>
      <c r="R40" s="12"/>
      <c r="S40" s="12"/>
      <c r="T40" s="12"/>
      <c r="U40" s="31"/>
      <c r="V40" s="31"/>
      <c r="W40" s="31"/>
      <c r="X40" s="51"/>
      <c r="Y40" s="51"/>
      <c r="Z40" s="51"/>
      <c r="AA40" s="6"/>
      <c r="AB40" s="6"/>
      <c r="AC40" s="6"/>
      <c r="AD40" s="6"/>
      <c r="AE40" s="6"/>
    </row>
    <row r="41" spans="1:31">
      <c r="A41" s="1">
        <v>38596</v>
      </c>
      <c r="B41" s="14">
        <v>1466</v>
      </c>
      <c r="C41" s="4"/>
      <c r="D41" s="20"/>
      <c r="E41" s="12">
        <v>5925</v>
      </c>
      <c r="F41" s="31"/>
      <c r="G41" s="32"/>
      <c r="H41" s="6">
        <f t="shared" si="0"/>
        <v>7391</v>
      </c>
      <c r="I41" s="6"/>
      <c r="J41" s="23"/>
      <c r="M41" s="14"/>
      <c r="N41" s="4"/>
      <c r="O41" s="4"/>
      <c r="P41" s="4"/>
      <c r="Q41" s="12"/>
      <c r="R41" s="12"/>
      <c r="S41" s="12"/>
      <c r="T41" s="12"/>
      <c r="U41" s="31"/>
      <c r="V41" s="31"/>
      <c r="W41" s="31"/>
      <c r="X41" s="51"/>
      <c r="Y41" s="51"/>
      <c r="Z41" s="51"/>
      <c r="AA41" s="6"/>
      <c r="AB41" s="6"/>
      <c r="AC41" s="6"/>
      <c r="AD41" s="6"/>
      <c r="AE41" s="6"/>
    </row>
    <row r="42" spans="1:31">
      <c r="A42" s="1">
        <v>38626</v>
      </c>
      <c r="B42" s="14">
        <v>1507</v>
      </c>
      <c r="C42" s="4"/>
      <c r="D42" s="20"/>
      <c r="E42" s="12">
        <v>6003</v>
      </c>
      <c r="F42" s="31"/>
      <c r="G42" s="32"/>
      <c r="H42" s="6">
        <f t="shared" si="0"/>
        <v>7510</v>
      </c>
      <c r="I42" s="6"/>
      <c r="J42" s="23"/>
      <c r="M42" s="14"/>
      <c r="N42" s="4"/>
      <c r="O42" s="4"/>
      <c r="P42" s="4"/>
      <c r="Q42" s="12"/>
      <c r="R42" s="12"/>
      <c r="S42" s="12"/>
      <c r="T42" s="12"/>
      <c r="U42" s="31"/>
      <c r="V42" s="31"/>
      <c r="W42" s="31"/>
      <c r="X42" s="51"/>
      <c r="Y42" s="51"/>
      <c r="Z42" s="51"/>
      <c r="AA42" s="6"/>
      <c r="AB42" s="6"/>
      <c r="AC42" s="6"/>
      <c r="AD42" s="6"/>
      <c r="AE42" s="6"/>
    </row>
    <row r="43" spans="1:31">
      <c r="A43" s="1">
        <v>38657</v>
      </c>
      <c r="B43" s="14">
        <v>1573</v>
      </c>
      <c r="C43" s="4"/>
      <c r="D43" s="20"/>
      <c r="E43" s="12">
        <v>6006</v>
      </c>
      <c r="F43" s="31"/>
      <c r="G43" s="32"/>
      <c r="H43" s="6">
        <f t="shared" si="0"/>
        <v>7579</v>
      </c>
      <c r="I43" s="6"/>
      <c r="J43" s="23"/>
      <c r="M43" s="14"/>
      <c r="N43" s="4"/>
      <c r="O43" s="4"/>
      <c r="P43" s="4"/>
      <c r="Q43" s="12"/>
      <c r="R43" s="12"/>
      <c r="S43" s="12"/>
      <c r="T43" s="12"/>
      <c r="U43" s="31"/>
      <c r="V43" s="31"/>
      <c r="W43" s="31"/>
      <c r="X43" s="51"/>
      <c r="Y43" s="51"/>
      <c r="Z43" s="51"/>
      <c r="AA43" s="6"/>
      <c r="AB43" s="6"/>
      <c r="AC43" s="6"/>
      <c r="AD43" s="6"/>
      <c r="AE43" s="6"/>
    </row>
    <row r="44" spans="1:31">
      <c r="A44" s="1">
        <v>38687</v>
      </c>
      <c r="B44" s="14">
        <v>1364</v>
      </c>
      <c r="C44" s="4"/>
      <c r="D44" s="20"/>
      <c r="E44" s="12">
        <v>6056</v>
      </c>
      <c r="F44" s="31"/>
      <c r="G44" s="32"/>
      <c r="H44" s="6">
        <f t="shared" si="0"/>
        <v>7420</v>
      </c>
      <c r="I44" s="6"/>
      <c r="J44" s="23"/>
      <c r="M44" s="14"/>
      <c r="N44" s="4"/>
      <c r="O44" s="4"/>
      <c r="P44" s="4"/>
      <c r="Q44" s="12"/>
      <c r="R44" s="12"/>
      <c r="S44" s="12"/>
      <c r="T44" s="12"/>
      <c r="U44" s="31"/>
      <c r="V44" s="31"/>
      <c r="W44" s="31"/>
      <c r="X44" s="51"/>
      <c r="Y44" s="51"/>
      <c r="Z44" s="51"/>
      <c r="AA44" s="6"/>
      <c r="AB44" s="6"/>
      <c r="AC44" s="6"/>
      <c r="AD44" s="6"/>
      <c r="AE44" s="6"/>
    </row>
    <row r="45" spans="1:31">
      <c r="A45" s="1">
        <v>38718</v>
      </c>
      <c r="B45" s="14">
        <v>1521</v>
      </c>
      <c r="C45" s="4"/>
      <c r="D45" s="20"/>
      <c r="E45" s="12">
        <v>5993</v>
      </c>
      <c r="F45" s="31"/>
      <c r="G45" s="32"/>
      <c r="H45" s="6">
        <f t="shared" si="0"/>
        <v>7514</v>
      </c>
      <c r="I45" s="6"/>
      <c r="J45" s="23"/>
      <c r="M45" s="14"/>
      <c r="N45" s="4"/>
      <c r="O45" s="4"/>
      <c r="P45" s="4"/>
      <c r="Q45" s="12"/>
      <c r="R45" s="12"/>
      <c r="S45" s="12"/>
      <c r="T45" s="12"/>
      <c r="U45" s="31"/>
      <c r="V45" s="31"/>
      <c r="W45" s="31"/>
      <c r="X45" s="51"/>
      <c r="Y45" s="51"/>
      <c r="Z45" s="51"/>
      <c r="AA45" s="6"/>
      <c r="AB45" s="6"/>
      <c r="AC45" s="6"/>
      <c r="AD45" s="6"/>
      <c r="AE45" s="6"/>
    </row>
    <row r="46" spans="1:31">
      <c r="A46" s="1">
        <v>38749</v>
      </c>
      <c r="B46" s="14">
        <v>1582</v>
      </c>
      <c r="C46" s="4"/>
      <c r="D46" s="20"/>
      <c r="E46" s="12">
        <v>6028</v>
      </c>
      <c r="F46" s="31"/>
      <c r="G46" s="32"/>
      <c r="H46" s="6">
        <f t="shared" si="0"/>
        <v>7610</v>
      </c>
      <c r="I46" s="6"/>
      <c r="J46" s="23"/>
      <c r="M46" s="14"/>
      <c r="N46" s="4"/>
      <c r="O46" s="4"/>
      <c r="P46" s="4"/>
      <c r="Q46" s="12"/>
      <c r="R46" s="12"/>
      <c r="S46" s="12"/>
      <c r="T46" s="12"/>
      <c r="U46" s="31"/>
      <c r="V46" s="31"/>
      <c r="W46" s="31"/>
      <c r="X46" s="51"/>
      <c r="Y46" s="51"/>
      <c r="Z46" s="51"/>
      <c r="AA46" s="6"/>
      <c r="AB46" s="6"/>
      <c r="AC46" s="6"/>
      <c r="AD46" s="6"/>
      <c r="AE46" s="6"/>
    </row>
    <row r="47" spans="1:31">
      <c r="A47" s="1">
        <v>38777</v>
      </c>
      <c r="B47" s="14">
        <v>1687</v>
      </c>
      <c r="C47" s="4"/>
      <c r="D47" s="20"/>
      <c r="E47" s="12">
        <v>5977</v>
      </c>
      <c r="F47" s="16"/>
      <c r="G47" s="17"/>
      <c r="H47" s="6">
        <f t="shared" si="0"/>
        <v>7664</v>
      </c>
      <c r="I47" s="6"/>
      <c r="J47" s="23"/>
      <c r="M47" s="14"/>
      <c r="N47" s="4"/>
      <c r="O47" s="4"/>
      <c r="P47" s="4"/>
      <c r="Q47" s="12"/>
      <c r="R47" s="12"/>
      <c r="S47" s="12"/>
      <c r="T47" s="12"/>
      <c r="U47" s="16"/>
      <c r="V47" s="16"/>
      <c r="W47" s="16"/>
      <c r="X47" s="52"/>
      <c r="Y47" s="52"/>
      <c r="Z47" s="52"/>
      <c r="AA47" s="6"/>
      <c r="AB47" s="6"/>
      <c r="AC47" s="6"/>
      <c r="AD47" s="6"/>
      <c r="AE47" s="6"/>
    </row>
    <row r="48" spans="1:31">
      <c r="A48" s="1">
        <v>38808</v>
      </c>
      <c r="B48" s="14">
        <v>1616</v>
      </c>
      <c r="C48" s="4"/>
      <c r="D48" s="20"/>
      <c r="E48" s="12">
        <v>5976</v>
      </c>
      <c r="F48" s="31"/>
      <c r="G48" s="32"/>
      <c r="H48" s="6">
        <f t="shared" si="0"/>
        <v>7592</v>
      </c>
      <c r="I48" s="6"/>
      <c r="J48" s="23"/>
      <c r="M48" s="14"/>
      <c r="N48" s="4"/>
      <c r="O48" s="4"/>
      <c r="P48" s="4"/>
      <c r="Q48" s="12"/>
      <c r="R48" s="12"/>
      <c r="S48" s="12"/>
      <c r="T48" s="12"/>
      <c r="U48" s="31"/>
      <c r="V48" s="31"/>
      <c r="W48" s="31"/>
      <c r="X48" s="51"/>
      <c r="Y48" s="51"/>
      <c r="Z48" s="51"/>
      <c r="AA48" s="6"/>
      <c r="AB48" s="6"/>
      <c r="AC48" s="6"/>
      <c r="AD48" s="6"/>
      <c r="AE48" s="6"/>
    </row>
    <row r="49" spans="1:31">
      <c r="A49" s="1">
        <v>38838</v>
      </c>
      <c r="B49" s="14">
        <v>1604</v>
      </c>
      <c r="C49" s="4"/>
      <c r="D49" s="20"/>
      <c r="E49" s="12">
        <v>6046</v>
      </c>
      <c r="F49" s="31"/>
      <c r="G49" s="32"/>
      <c r="H49" s="6">
        <f t="shared" si="0"/>
        <v>7650</v>
      </c>
      <c r="I49" s="6"/>
      <c r="J49" s="23"/>
      <c r="M49" s="14"/>
      <c r="N49" s="4"/>
      <c r="O49" s="4"/>
      <c r="P49" s="4"/>
      <c r="Q49" s="12"/>
      <c r="R49" s="12"/>
      <c r="S49" s="12"/>
      <c r="T49" s="12"/>
      <c r="U49" s="31"/>
      <c r="V49" s="31"/>
      <c r="W49" s="31"/>
      <c r="X49" s="51"/>
      <c r="Y49" s="51"/>
      <c r="Z49" s="51"/>
      <c r="AA49" s="6"/>
      <c r="AB49" s="6"/>
      <c r="AC49" s="6"/>
      <c r="AD49" s="6"/>
      <c r="AE49" s="6"/>
    </row>
    <row r="50" spans="1:31">
      <c r="A50" s="1">
        <v>38869</v>
      </c>
      <c r="B50" s="14">
        <v>1615</v>
      </c>
      <c r="C50" s="4"/>
      <c r="D50" s="20"/>
      <c r="E50" s="12">
        <v>6041</v>
      </c>
      <c r="F50" s="31"/>
      <c r="G50" s="32"/>
      <c r="H50" s="6">
        <f t="shared" si="0"/>
        <v>7656</v>
      </c>
      <c r="I50" s="6"/>
      <c r="J50" s="23"/>
      <c r="M50" s="14"/>
      <c r="N50" s="4"/>
      <c r="O50" s="4"/>
      <c r="P50" s="4"/>
      <c r="Q50" s="12"/>
      <c r="R50" s="12"/>
      <c r="S50" s="12"/>
      <c r="T50" s="12"/>
      <c r="U50" s="31"/>
      <c r="V50" s="31"/>
      <c r="W50" s="31"/>
      <c r="X50" s="51"/>
      <c r="Y50" s="51"/>
      <c r="Z50" s="51"/>
      <c r="AA50" s="6"/>
      <c r="AB50" s="6"/>
      <c r="AC50" s="6"/>
      <c r="AD50" s="6"/>
      <c r="AE50" s="6"/>
    </row>
    <row r="51" spans="1:31">
      <c r="A51" s="1">
        <v>38899</v>
      </c>
      <c r="B51" s="14">
        <v>1560</v>
      </c>
      <c r="C51" s="4"/>
      <c r="D51" s="20"/>
      <c r="E51" s="12">
        <v>6139</v>
      </c>
      <c r="F51" s="16"/>
      <c r="G51" s="17"/>
      <c r="H51" s="6">
        <f t="shared" si="0"/>
        <v>7699</v>
      </c>
      <c r="I51" s="6"/>
      <c r="J51" s="23"/>
      <c r="M51" s="14"/>
      <c r="N51" s="4"/>
      <c r="O51" s="4"/>
      <c r="P51" s="4"/>
      <c r="Q51" s="12"/>
      <c r="R51" s="12"/>
      <c r="S51" s="12"/>
      <c r="T51" s="12"/>
      <c r="U51" s="16"/>
      <c r="V51" s="16"/>
      <c r="W51" s="16"/>
      <c r="X51" s="52"/>
      <c r="Y51" s="52"/>
      <c r="Z51" s="52"/>
      <c r="AA51" s="6"/>
      <c r="AB51" s="6"/>
      <c r="AC51" s="6"/>
      <c r="AD51" s="6"/>
      <c r="AE51" s="6"/>
    </row>
    <row r="52" spans="1:31">
      <c r="A52" s="1">
        <v>38930</v>
      </c>
      <c r="B52" s="14">
        <v>1592</v>
      </c>
      <c r="C52" s="4"/>
      <c r="D52" s="20"/>
      <c r="E52" s="12">
        <v>6178</v>
      </c>
      <c r="F52" s="31"/>
      <c r="G52" s="32"/>
      <c r="H52" s="6">
        <f t="shared" si="0"/>
        <v>7770</v>
      </c>
      <c r="I52" s="6"/>
      <c r="J52" s="23"/>
      <c r="M52" s="14"/>
      <c r="N52" s="4"/>
      <c r="O52" s="4"/>
      <c r="P52" s="4"/>
      <c r="Q52" s="12"/>
      <c r="R52" s="12"/>
      <c r="S52" s="12"/>
      <c r="T52" s="12"/>
      <c r="U52" s="31"/>
      <c r="V52" s="31"/>
      <c r="W52" s="31"/>
      <c r="X52" s="51"/>
      <c r="Y52" s="51"/>
      <c r="Z52" s="51"/>
      <c r="AA52" s="6"/>
      <c r="AB52" s="6"/>
      <c r="AC52" s="6"/>
      <c r="AD52" s="6"/>
      <c r="AE52" s="6"/>
    </row>
    <row r="53" spans="1:31">
      <c r="A53" s="1">
        <v>38961</v>
      </c>
      <c r="B53" s="14">
        <v>1531</v>
      </c>
      <c r="C53" s="4"/>
      <c r="D53" s="20"/>
      <c r="E53" s="12">
        <v>6174</v>
      </c>
      <c r="F53" s="31"/>
      <c r="G53" s="32"/>
      <c r="H53" s="6">
        <f t="shared" si="0"/>
        <v>7705</v>
      </c>
      <c r="I53" s="6"/>
      <c r="J53" s="23"/>
      <c r="M53" s="14"/>
      <c r="N53" s="4"/>
      <c r="O53" s="4"/>
      <c r="P53" s="4"/>
      <c r="Q53" s="12"/>
      <c r="R53" s="12"/>
      <c r="S53" s="12"/>
      <c r="T53" s="12"/>
      <c r="U53" s="31"/>
      <c r="V53" s="31"/>
      <c r="W53" s="31"/>
      <c r="X53" s="51"/>
      <c r="Y53" s="51"/>
      <c r="Z53" s="51"/>
      <c r="AA53" s="6"/>
      <c r="AB53" s="6"/>
      <c r="AC53" s="6"/>
      <c r="AD53" s="6"/>
      <c r="AE53" s="6"/>
    </row>
    <row r="54" spans="1:31">
      <c r="A54" s="1">
        <v>38991</v>
      </c>
      <c r="B54" s="14">
        <v>1499</v>
      </c>
      <c r="C54" s="4"/>
      <c r="D54" s="20"/>
      <c r="E54" s="12">
        <v>6133</v>
      </c>
      <c r="F54" s="31"/>
      <c r="G54" s="32"/>
      <c r="H54" s="6">
        <f t="shared" si="0"/>
        <v>7632</v>
      </c>
      <c r="I54" s="6"/>
      <c r="J54" s="23"/>
      <c r="M54" s="14"/>
      <c r="N54" s="4"/>
      <c r="O54" s="4"/>
      <c r="P54" s="4"/>
      <c r="Q54" s="12"/>
      <c r="R54" s="12"/>
      <c r="S54" s="12"/>
      <c r="T54" s="12"/>
      <c r="U54" s="31"/>
      <c r="V54" s="31"/>
      <c r="W54" s="31"/>
      <c r="X54" s="51"/>
      <c r="Y54" s="51"/>
      <c r="Z54" s="51"/>
      <c r="AA54" s="6"/>
      <c r="AB54" s="6"/>
      <c r="AC54" s="6"/>
      <c r="AD54" s="6"/>
      <c r="AE54" s="6"/>
    </row>
    <row r="55" spans="1:31">
      <c r="A55" s="1">
        <v>39022</v>
      </c>
      <c r="B55" s="14">
        <v>1518</v>
      </c>
      <c r="C55" s="4"/>
      <c r="D55" s="20"/>
      <c r="E55" s="12">
        <v>6144</v>
      </c>
      <c r="F55" s="31"/>
      <c r="G55" s="32"/>
      <c r="H55" s="6">
        <f t="shared" si="0"/>
        <v>7662</v>
      </c>
      <c r="I55" s="6"/>
      <c r="J55" s="23"/>
      <c r="M55" s="14"/>
      <c r="N55" s="4"/>
      <c r="O55" s="4"/>
      <c r="P55" s="4"/>
      <c r="Q55" s="12"/>
      <c r="R55" s="12"/>
      <c r="S55" s="12"/>
      <c r="T55" s="12"/>
      <c r="U55" s="31"/>
      <c r="V55" s="31"/>
      <c r="W55" s="31"/>
      <c r="X55" s="51"/>
      <c r="Y55" s="51"/>
      <c r="Z55" s="51"/>
      <c r="AA55" s="6"/>
      <c r="AB55" s="6"/>
      <c r="AC55" s="6"/>
      <c r="AD55" s="6"/>
      <c r="AE55" s="6"/>
    </row>
    <row r="56" spans="1:31">
      <c r="A56" s="1">
        <v>39052</v>
      </c>
      <c r="B56" s="14">
        <v>1466</v>
      </c>
      <c r="C56" s="4"/>
      <c r="D56" s="20"/>
      <c r="E56" s="12">
        <v>6075</v>
      </c>
      <c r="F56" s="31"/>
      <c r="G56" s="32"/>
      <c r="H56" s="6">
        <f t="shared" si="0"/>
        <v>7541</v>
      </c>
      <c r="I56" s="6"/>
      <c r="J56" s="23"/>
      <c r="M56" s="14"/>
      <c r="N56" s="4"/>
      <c r="O56" s="4"/>
      <c r="P56" s="4"/>
      <c r="Q56" s="12"/>
      <c r="R56" s="12"/>
      <c r="S56" s="12"/>
      <c r="T56" s="12"/>
      <c r="U56" s="31"/>
      <c r="V56" s="31"/>
      <c r="W56" s="31"/>
      <c r="X56" s="51"/>
      <c r="Y56" s="51"/>
      <c r="Z56" s="51"/>
      <c r="AA56" s="6"/>
      <c r="AB56" s="6"/>
      <c r="AC56" s="6"/>
      <c r="AD56" s="6"/>
      <c r="AE56" s="6"/>
    </row>
    <row r="57" spans="1:31">
      <c r="A57" s="1">
        <v>39083</v>
      </c>
      <c r="B57" s="14">
        <v>1576</v>
      </c>
      <c r="C57" s="4"/>
      <c r="D57" s="20"/>
      <c r="E57" s="12">
        <v>6068</v>
      </c>
      <c r="F57" s="31"/>
      <c r="G57" s="32"/>
      <c r="H57" s="6">
        <f t="shared" si="0"/>
        <v>7644</v>
      </c>
      <c r="I57" s="6"/>
      <c r="J57" s="23"/>
      <c r="M57" s="14"/>
      <c r="N57" s="4"/>
      <c r="O57" s="4"/>
      <c r="P57" s="4"/>
      <c r="Q57" s="12"/>
      <c r="R57" s="12"/>
      <c r="S57" s="12"/>
      <c r="T57" s="12"/>
      <c r="U57" s="31"/>
      <c r="V57" s="31"/>
      <c r="W57" s="31"/>
      <c r="X57" s="51"/>
      <c r="Y57" s="51"/>
      <c r="Z57" s="51"/>
      <c r="AA57" s="6"/>
      <c r="AB57" s="6"/>
      <c r="AC57" s="6"/>
      <c r="AD57" s="6"/>
      <c r="AE57" s="6"/>
    </row>
    <row r="58" spans="1:31">
      <c r="A58" s="1">
        <v>39114</v>
      </c>
      <c r="B58" s="14">
        <v>1671</v>
      </c>
      <c r="C58" s="4"/>
      <c r="D58" s="20"/>
      <c r="E58" s="12">
        <v>6018</v>
      </c>
      <c r="F58" s="31"/>
      <c r="G58" s="32"/>
      <c r="H58" s="6">
        <f t="shared" si="0"/>
        <v>7689</v>
      </c>
      <c r="I58" s="6"/>
      <c r="J58" s="23"/>
      <c r="M58" s="14"/>
      <c r="N58" s="4"/>
      <c r="O58" s="4"/>
      <c r="P58" s="4"/>
      <c r="Q58" s="12"/>
      <c r="R58" s="12"/>
      <c r="S58" s="12"/>
      <c r="T58" s="12"/>
      <c r="U58" s="31"/>
      <c r="V58" s="31"/>
      <c r="W58" s="31"/>
      <c r="X58" s="51"/>
      <c r="Y58" s="51"/>
      <c r="Z58" s="51"/>
      <c r="AA58" s="6"/>
      <c r="AB58" s="6"/>
      <c r="AC58" s="6"/>
      <c r="AD58" s="6"/>
      <c r="AE58" s="6"/>
    </row>
    <row r="59" spans="1:31">
      <c r="A59" s="1">
        <v>39142</v>
      </c>
      <c r="B59" s="14">
        <v>1788</v>
      </c>
      <c r="C59" s="4"/>
      <c r="D59" s="20"/>
      <c r="E59" s="12">
        <v>6105</v>
      </c>
      <c r="F59" s="31"/>
      <c r="G59" s="32"/>
      <c r="H59" s="6">
        <f t="shared" si="0"/>
        <v>7893</v>
      </c>
      <c r="I59" s="6"/>
      <c r="J59" s="23"/>
      <c r="M59" s="14"/>
      <c r="N59" s="4"/>
      <c r="O59" s="4"/>
      <c r="P59" s="4"/>
      <c r="Q59" s="12"/>
      <c r="R59" s="12"/>
      <c r="S59" s="12"/>
      <c r="T59" s="12"/>
      <c r="U59" s="31"/>
      <c r="V59" s="31"/>
      <c r="W59" s="31"/>
      <c r="X59" s="51"/>
      <c r="Y59" s="51"/>
      <c r="Z59" s="51"/>
      <c r="AA59" s="6"/>
      <c r="AB59" s="6"/>
      <c r="AC59" s="6"/>
      <c r="AD59" s="6"/>
      <c r="AE59" s="6"/>
    </row>
    <row r="60" spans="1:31">
      <c r="A60" s="1">
        <v>39173</v>
      </c>
      <c r="B60" s="14">
        <v>1781</v>
      </c>
      <c r="C60" s="4"/>
      <c r="D60" s="20"/>
      <c r="E60" s="12">
        <v>6184</v>
      </c>
      <c r="F60" s="31"/>
      <c r="G60" s="32"/>
      <c r="H60" s="6">
        <f t="shared" si="0"/>
        <v>7965</v>
      </c>
      <c r="I60" s="6"/>
      <c r="J60" s="23"/>
      <c r="M60" s="14"/>
      <c r="N60" s="4"/>
      <c r="O60" s="4"/>
      <c r="P60" s="4"/>
      <c r="Q60" s="12"/>
      <c r="R60" s="12"/>
      <c r="S60" s="12"/>
      <c r="T60" s="12"/>
      <c r="U60" s="31"/>
      <c r="V60" s="31"/>
      <c r="W60" s="31"/>
      <c r="X60" s="51"/>
      <c r="Y60" s="51"/>
      <c r="Z60" s="51"/>
      <c r="AA60" s="6"/>
      <c r="AB60" s="6"/>
      <c r="AC60" s="6"/>
      <c r="AD60" s="6"/>
      <c r="AE60" s="6"/>
    </row>
    <row r="61" spans="1:31">
      <c r="A61" s="1">
        <v>39203</v>
      </c>
      <c r="B61" s="14">
        <v>1794</v>
      </c>
      <c r="C61" s="4"/>
      <c r="D61" s="20"/>
      <c r="E61" s="12">
        <v>6311</v>
      </c>
      <c r="F61" s="31"/>
      <c r="G61" s="32"/>
      <c r="H61" s="6">
        <f t="shared" si="0"/>
        <v>8105</v>
      </c>
      <c r="I61" s="6"/>
      <c r="J61" s="23"/>
      <c r="M61" s="14"/>
      <c r="N61" s="4"/>
      <c r="O61" s="4"/>
      <c r="P61" s="4"/>
      <c r="Q61" s="12"/>
      <c r="R61" s="12"/>
      <c r="S61" s="12"/>
      <c r="T61" s="12"/>
      <c r="U61" s="31"/>
      <c r="V61" s="31"/>
      <c r="W61" s="31"/>
      <c r="X61" s="51"/>
      <c r="Y61" s="51"/>
      <c r="Z61" s="51"/>
      <c r="AA61" s="6"/>
      <c r="AB61" s="6"/>
      <c r="AC61" s="6"/>
      <c r="AD61" s="6"/>
      <c r="AE61" s="6"/>
    </row>
    <row r="62" spans="1:31">
      <c r="A62" s="1">
        <v>39234</v>
      </c>
      <c r="B62" s="14">
        <v>1739</v>
      </c>
      <c r="C62" s="4"/>
      <c r="D62" s="20"/>
      <c r="E62" s="12">
        <v>6409</v>
      </c>
      <c r="F62" s="31"/>
      <c r="G62" s="32"/>
      <c r="H62" s="6">
        <f t="shared" si="0"/>
        <v>8148</v>
      </c>
      <c r="I62" s="6"/>
      <c r="J62" s="23"/>
      <c r="M62" s="14"/>
      <c r="N62" s="4"/>
      <c r="O62" s="4"/>
      <c r="P62" s="4"/>
      <c r="Q62" s="12"/>
      <c r="R62" s="12"/>
      <c r="S62" s="12"/>
      <c r="T62" s="12"/>
      <c r="U62" s="31"/>
      <c r="V62" s="31"/>
      <c r="W62" s="31"/>
      <c r="X62" s="51"/>
      <c r="Y62" s="51"/>
      <c r="Z62" s="51"/>
      <c r="AA62" s="6"/>
      <c r="AB62" s="6"/>
      <c r="AC62" s="6"/>
      <c r="AD62" s="6"/>
      <c r="AE62" s="6"/>
    </row>
    <row r="63" spans="1:31">
      <c r="A63" s="1">
        <v>39264</v>
      </c>
      <c r="B63" s="14">
        <v>1762</v>
      </c>
      <c r="C63" s="4"/>
      <c r="D63" s="20"/>
      <c r="E63" s="12">
        <v>6444</v>
      </c>
      <c r="F63" s="16"/>
      <c r="G63" s="17"/>
      <c r="H63" s="6">
        <f t="shared" si="0"/>
        <v>8206</v>
      </c>
      <c r="I63" s="6"/>
      <c r="J63" s="23"/>
      <c r="M63" s="14"/>
      <c r="N63" s="4"/>
      <c r="O63" s="4"/>
      <c r="P63" s="4"/>
      <c r="Q63" s="12"/>
      <c r="R63" s="12"/>
      <c r="S63" s="12"/>
      <c r="T63" s="12"/>
      <c r="U63" s="16"/>
      <c r="V63" s="16"/>
      <c r="W63" s="16"/>
      <c r="X63" s="52"/>
      <c r="Y63" s="52"/>
      <c r="Z63" s="52"/>
      <c r="AA63" s="6"/>
      <c r="AB63" s="6"/>
      <c r="AC63" s="6"/>
      <c r="AD63" s="6"/>
      <c r="AE63" s="6"/>
    </row>
    <row r="64" spans="1:31">
      <c r="A64" s="1">
        <v>39295</v>
      </c>
      <c r="B64" s="14">
        <v>1803</v>
      </c>
      <c r="C64" s="4"/>
      <c r="D64" s="20"/>
      <c r="E64" s="12">
        <v>6467</v>
      </c>
      <c r="F64" s="31"/>
      <c r="G64" s="32"/>
      <c r="H64" s="6">
        <f t="shared" si="0"/>
        <v>8270</v>
      </c>
      <c r="I64" s="6"/>
      <c r="J64" s="23"/>
      <c r="M64" s="14"/>
      <c r="N64" s="4"/>
      <c r="O64" s="4"/>
      <c r="P64" s="4"/>
      <c r="Q64" s="12"/>
      <c r="R64" s="12"/>
      <c r="S64" s="12"/>
      <c r="T64" s="12"/>
      <c r="U64" s="31"/>
      <c r="V64" s="31"/>
      <c r="W64" s="31"/>
      <c r="X64" s="51"/>
      <c r="Y64" s="51"/>
      <c r="Z64" s="51"/>
      <c r="AA64" s="6"/>
      <c r="AB64" s="6"/>
      <c r="AC64" s="6"/>
      <c r="AD64" s="6"/>
      <c r="AE64" s="6"/>
    </row>
    <row r="65" spans="1:31">
      <c r="A65" s="1">
        <v>39326</v>
      </c>
      <c r="B65" s="14">
        <v>1804</v>
      </c>
      <c r="C65" s="4"/>
      <c r="D65" s="20"/>
      <c r="E65" s="12">
        <v>6623</v>
      </c>
      <c r="F65" s="31"/>
      <c r="G65" s="32"/>
      <c r="H65" s="6">
        <f t="shared" si="0"/>
        <v>8427</v>
      </c>
      <c r="I65" s="6"/>
      <c r="J65" s="23"/>
      <c r="M65" s="14"/>
      <c r="N65" s="4"/>
      <c r="O65" s="4"/>
      <c r="P65" s="4"/>
      <c r="Q65" s="12"/>
      <c r="R65" s="12"/>
      <c r="S65" s="12"/>
      <c r="T65" s="12"/>
      <c r="U65" s="31"/>
      <c r="V65" s="31"/>
      <c r="W65" s="31"/>
      <c r="X65" s="51"/>
      <c r="Y65" s="51"/>
      <c r="Z65" s="51"/>
      <c r="AA65" s="6"/>
      <c r="AB65" s="6"/>
      <c r="AC65" s="6"/>
      <c r="AD65" s="6"/>
      <c r="AE65" s="6"/>
    </row>
    <row r="66" spans="1:31">
      <c r="A66" s="1">
        <v>39356</v>
      </c>
      <c r="B66" s="14">
        <v>1799</v>
      </c>
      <c r="C66" s="4"/>
      <c r="D66" s="20"/>
      <c r="E66" s="12">
        <v>6402</v>
      </c>
      <c r="F66" s="31"/>
      <c r="G66" s="32"/>
      <c r="H66" s="6">
        <f t="shared" si="0"/>
        <v>8201</v>
      </c>
      <c r="I66" s="6"/>
      <c r="J66" s="23"/>
      <c r="M66" s="14"/>
      <c r="N66" s="4"/>
      <c r="O66" s="4"/>
      <c r="P66" s="4"/>
      <c r="Q66" s="12"/>
      <c r="R66" s="12"/>
      <c r="S66" s="12"/>
      <c r="T66" s="12"/>
      <c r="U66" s="31"/>
      <c r="V66" s="31"/>
      <c r="W66" s="31"/>
      <c r="X66" s="51"/>
      <c r="Y66" s="51"/>
      <c r="Z66" s="51"/>
      <c r="AA66" s="6"/>
      <c r="AB66" s="6"/>
      <c r="AC66" s="6"/>
      <c r="AD66" s="6"/>
      <c r="AE66" s="6"/>
    </row>
    <row r="67" spans="1:31">
      <c r="A67" s="1">
        <v>39387</v>
      </c>
      <c r="B67" s="14">
        <v>1680</v>
      </c>
      <c r="C67" s="4"/>
      <c r="D67" s="20"/>
      <c r="E67" s="12">
        <v>6212</v>
      </c>
      <c r="F67" s="31"/>
      <c r="G67" s="32"/>
      <c r="H67" s="6">
        <f t="shared" ref="H67:H130" si="1">B67+E67</f>
        <v>7892</v>
      </c>
      <c r="I67" s="6"/>
      <c r="J67" s="23"/>
      <c r="M67" s="14"/>
      <c r="N67" s="4"/>
      <c r="O67" s="4"/>
      <c r="P67" s="4"/>
      <c r="Q67" s="12"/>
      <c r="R67" s="12"/>
      <c r="S67" s="12"/>
      <c r="T67" s="12"/>
      <c r="U67" s="31"/>
      <c r="V67" s="31"/>
      <c r="W67" s="31"/>
      <c r="X67" s="51"/>
      <c r="Y67" s="51"/>
      <c r="Z67" s="51"/>
      <c r="AA67" s="6"/>
      <c r="AB67" s="6"/>
      <c r="AC67" s="6"/>
      <c r="AD67" s="6"/>
      <c r="AE67" s="6"/>
    </row>
    <row r="68" spans="1:31">
      <c r="A68" s="1">
        <v>39417</v>
      </c>
      <c r="B68" s="14">
        <v>1440</v>
      </c>
      <c r="C68" s="4"/>
      <c r="D68" s="20"/>
      <c r="E68" s="12">
        <v>6019</v>
      </c>
      <c r="F68" s="31"/>
      <c r="G68" s="32"/>
      <c r="H68" s="6">
        <f t="shared" si="1"/>
        <v>7459</v>
      </c>
      <c r="I68" s="6"/>
      <c r="J68" s="23"/>
      <c r="M68" s="14"/>
      <c r="N68" s="4"/>
      <c r="O68" s="4"/>
      <c r="P68" s="4"/>
      <c r="Q68" s="12"/>
      <c r="R68" s="12"/>
      <c r="S68" s="12"/>
      <c r="T68" s="12"/>
      <c r="U68" s="31"/>
      <c r="V68" s="31"/>
      <c r="W68" s="31"/>
      <c r="X68" s="51"/>
      <c r="Y68" s="51"/>
      <c r="Z68" s="51"/>
      <c r="AA68" s="6"/>
      <c r="AB68" s="6"/>
      <c r="AC68" s="6"/>
      <c r="AD68" s="6"/>
      <c r="AE68" s="6"/>
    </row>
    <row r="69" spans="1:31">
      <c r="A69" s="1">
        <v>39448</v>
      </c>
      <c r="B69" s="14">
        <v>1677</v>
      </c>
      <c r="C69" s="4"/>
      <c r="D69" s="20"/>
      <c r="E69" s="12">
        <v>5836</v>
      </c>
      <c r="F69" s="31"/>
      <c r="G69" s="32"/>
      <c r="H69" s="6">
        <f t="shared" si="1"/>
        <v>7513</v>
      </c>
      <c r="I69" s="6"/>
      <c r="J69" s="23"/>
      <c r="M69" s="14"/>
      <c r="N69" s="4"/>
      <c r="O69" s="4"/>
      <c r="P69" s="4"/>
      <c r="Q69" s="12"/>
      <c r="R69" s="12"/>
      <c r="S69" s="12"/>
      <c r="T69" s="12"/>
      <c r="U69" s="31"/>
      <c r="V69" s="31"/>
      <c r="W69" s="31"/>
      <c r="X69" s="51"/>
      <c r="Y69" s="51"/>
      <c r="Z69" s="51"/>
      <c r="AA69" s="6"/>
      <c r="AB69" s="6"/>
      <c r="AC69" s="6"/>
      <c r="AD69" s="6"/>
      <c r="AE69" s="6"/>
    </row>
    <row r="70" spans="1:31">
      <c r="A70" s="1">
        <v>39479</v>
      </c>
      <c r="B70" s="14">
        <v>1799</v>
      </c>
      <c r="C70" s="4"/>
      <c r="D70" s="20"/>
      <c r="E70" s="12">
        <v>5827</v>
      </c>
      <c r="F70" s="31"/>
      <c r="G70" s="32"/>
      <c r="H70" s="6">
        <f t="shared" si="1"/>
        <v>7626</v>
      </c>
      <c r="I70" s="6"/>
      <c r="J70" s="23"/>
      <c r="M70" s="14"/>
      <c r="N70" s="4"/>
      <c r="O70" s="4"/>
      <c r="P70" s="4"/>
      <c r="Q70" s="12"/>
      <c r="R70" s="12"/>
      <c r="S70" s="12"/>
      <c r="T70" s="12"/>
      <c r="U70" s="31"/>
      <c r="V70" s="31"/>
      <c r="W70" s="31"/>
      <c r="X70" s="51"/>
      <c r="Y70" s="51"/>
      <c r="Z70" s="51"/>
      <c r="AA70" s="6"/>
      <c r="AB70" s="6"/>
      <c r="AC70" s="6"/>
      <c r="AD70" s="6"/>
      <c r="AE70" s="6"/>
    </row>
    <row r="71" spans="1:31">
      <c r="A71" s="1">
        <v>39508</v>
      </c>
      <c r="B71" s="14">
        <v>1755</v>
      </c>
      <c r="C71" s="4"/>
      <c r="D71" s="20"/>
      <c r="E71" s="12">
        <v>5857</v>
      </c>
      <c r="F71" s="31"/>
      <c r="G71" s="32"/>
      <c r="H71" s="6">
        <f t="shared" si="1"/>
        <v>7612</v>
      </c>
      <c r="I71" s="6"/>
      <c r="J71" s="23"/>
      <c r="M71" s="14"/>
      <c r="N71" s="4"/>
      <c r="O71" s="4"/>
      <c r="P71" s="4"/>
      <c r="Q71" s="12"/>
      <c r="R71" s="12"/>
      <c r="S71" s="12"/>
      <c r="T71" s="12"/>
      <c r="U71" s="31"/>
      <c r="V71" s="31"/>
      <c r="W71" s="31"/>
      <c r="X71" s="51"/>
      <c r="Y71" s="51"/>
      <c r="Z71" s="51"/>
      <c r="AA71" s="6"/>
      <c r="AB71" s="6"/>
      <c r="AC71" s="6"/>
      <c r="AD71" s="6"/>
      <c r="AE71" s="6"/>
    </row>
    <row r="72" spans="1:31">
      <c r="A72" s="1">
        <v>39539</v>
      </c>
      <c r="B72" s="14">
        <v>1713</v>
      </c>
      <c r="C72" s="4"/>
      <c r="D72" s="20"/>
      <c r="E72" s="12">
        <v>5932</v>
      </c>
      <c r="F72" s="31"/>
      <c r="G72" s="32"/>
      <c r="H72" s="6">
        <f t="shared" si="1"/>
        <v>7645</v>
      </c>
      <c r="I72" s="6"/>
      <c r="J72" s="23"/>
      <c r="M72" s="14"/>
      <c r="N72" s="4"/>
      <c r="O72" s="4"/>
      <c r="P72" s="4"/>
      <c r="Q72" s="12"/>
      <c r="R72" s="12"/>
      <c r="S72" s="12"/>
      <c r="T72" s="12"/>
      <c r="U72" s="31"/>
      <c r="V72" s="31"/>
      <c r="W72" s="31"/>
      <c r="X72" s="51"/>
      <c r="Y72" s="51"/>
      <c r="Z72" s="51"/>
      <c r="AA72" s="6"/>
      <c r="AB72" s="6"/>
      <c r="AC72" s="6"/>
      <c r="AD72" s="6"/>
      <c r="AE72" s="6"/>
    </row>
    <row r="73" spans="1:31">
      <c r="A73" s="1">
        <v>39569</v>
      </c>
      <c r="B73" s="14">
        <v>1803</v>
      </c>
      <c r="C73" s="4"/>
      <c r="D73" s="20"/>
      <c r="E73" s="12">
        <v>5901</v>
      </c>
      <c r="F73" s="16"/>
      <c r="G73" s="17"/>
      <c r="H73" s="6">
        <f t="shared" si="1"/>
        <v>7704</v>
      </c>
      <c r="I73" s="6"/>
      <c r="J73" s="23"/>
      <c r="M73" s="14"/>
      <c r="N73" s="4"/>
      <c r="O73" s="4"/>
      <c r="P73" s="4"/>
      <c r="Q73" s="12"/>
      <c r="R73" s="12"/>
      <c r="S73" s="12"/>
      <c r="T73" s="12"/>
      <c r="U73" s="16"/>
      <c r="V73" s="16"/>
      <c r="W73" s="16"/>
      <c r="X73" s="52"/>
      <c r="Y73" s="52"/>
      <c r="Z73" s="52"/>
      <c r="AA73" s="6"/>
      <c r="AB73" s="6"/>
      <c r="AC73" s="6"/>
      <c r="AD73" s="6"/>
      <c r="AE73" s="6"/>
    </row>
    <row r="74" spans="1:31">
      <c r="A74" s="1">
        <v>39600</v>
      </c>
      <c r="B74" s="14">
        <v>1831</v>
      </c>
      <c r="C74" s="4"/>
      <c r="D74" s="20"/>
      <c r="E74" s="12">
        <v>6037</v>
      </c>
      <c r="F74" s="31"/>
      <c r="G74" s="32"/>
      <c r="H74" s="6">
        <f t="shared" si="1"/>
        <v>7868</v>
      </c>
      <c r="I74" s="6"/>
      <c r="J74" s="23"/>
      <c r="M74" s="14"/>
      <c r="N74" s="4"/>
      <c r="O74" s="4"/>
      <c r="P74" s="4"/>
      <c r="Q74" s="12"/>
      <c r="R74" s="12"/>
      <c r="S74" s="12"/>
      <c r="T74" s="12"/>
      <c r="U74" s="31"/>
      <c r="V74" s="31"/>
      <c r="W74" s="31"/>
      <c r="X74" s="51"/>
      <c r="Y74" s="51"/>
      <c r="Z74" s="51"/>
      <c r="AA74" s="6"/>
      <c r="AB74" s="6"/>
      <c r="AC74" s="6"/>
      <c r="AD74" s="6"/>
      <c r="AE74" s="6"/>
    </row>
    <row r="75" spans="1:31">
      <c r="A75" s="1">
        <v>39630</v>
      </c>
      <c r="B75" s="14">
        <v>1839</v>
      </c>
      <c r="C75" s="4"/>
      <c r="D75" s="20"/>
      <c r="E75" s="12">
        <v>6202</v>
      </c>
      <c r="F75" s="31"/>
      <c r="G75" s="32"/>
      <c r="H75" s="6">
        <f t="shared" si="1"/>
        <v>8041</v>
      </c>
      <c r="I75" s="6"/>
      <c r="J75" s="23"/>
      <c r="M75" s="14"/>
      <c r="N75" s="4"/>
      <c r="O75" s="4"/>
      <c r="P75" s="4"/>
      <c r="Q75" s="12"/>
      <c r="R75" s="12"/>
      <c r="S75" s="12"/>
      <c r="T75" s="12"/>
      <c r="U75" s="31"/>
      <c r="V75" s="31"/>
      <c r="W75" s="31"/>
      <c r="X75" s="51"/>
      <c r="Y75" s="51"/>
      <c r="Z75" s="51"/>
      <c r="AA75" s="6"/>
      <c r="AB75" s="6"/>
      <c r="AC75" s="6"/>
      <c r="AD75" s="6"/>
      <c r="AE75" s="6"/>
    </row>
    <row r="76" spans="1:31">
      <c r="A76" s="1">
        <v>39661</v>
      </c>
      <c r="B76" s="14">
        <v>1710</v>
      </c>
      <c r="C76" s="4"/>
      <c r="D76" s="20"/>
      <c r="E76" s="12">
        <v>6239</v>
      </c>
      <c r="F76" s="31"/>
      <c r="G76" s="32"/>
      <c r="H76" s="6">
        <f t="shared" si="1"/>
        <v>7949</v>
      </c>
      <c r="I76" s="6"/>
      <c r="J76" s="23"/>
      <c r="M76" s="14"/>
      <c r="N76" s="4"/>
      <c r="O76" s="4"/>
      <c r="P76" s="4"/>
      <c r="Q76" s="12"/>
      <c r="R76" s="12"/>
      <c r="S76" s="12"/>
      <c r="T76" s="12"/>
      <c r="U76" s="31"/>
      <c r="V76" s="31"/>
      <c r="W76" s="31"/>
      <c r="X76" s="51"/>
      <c r="Y76" s="51"/>
      <c r="Z76" s="51"/>
      <c r="AA76" s="6"/>
      <c r="AB76" s="6"/>
      <c r="AC76" s="6"/>
      <c r="AD76" s="6"/>
      <c r="AE76" s="6"/>
    </row>
    <row r="77" spans="1:31">
      <c r="A77" s="1">
        <v>39692</v>
      </c>
      <c r="B77" s="14">
        <v>1770</v>
      </c>
      <c r="C77" s="4"/>
      <c r="D77" s="20"/>
      <c r="E77" s="12">
        <v>6204</v>
      </c>
      <c r="F77" s="31"/>
      <c r="G77" s="32"/>
      <c r="H77" s="6">
        <f t="shared" si="1"/>
        <v>7974</v>
      </c>
      <c r="I77" s="6"/>
      <c r="J77" s="23"/>
      <c r="M77" s="14"/>
      <c r="N77" s="4"/>
      <c r="O77" s="4"/>
      <c r="P77" s="4"/>
      <c r="Q77" s="12"/>
      <c r="R77" s="12"/>
      <c r="S77" s="12"/>
      <c r="T77" s="12"/>
      <c r="U77" s="31"/>
      <c r="V77" s="31"/>
      <c r="W77" s="31"/>
      <c r="X77" s="51"/>
      <c r="Y77" s="51"/>
      <c r="Z77" s="51"/>
      <c r="AA77" s="6"/>
      <c r="AB77" s="6"/>
      <c r="AC77" s="6"/>
      <c r="AD77" s="6"/>
      <c r="AE77" s="6"/>
    </row>
    <row r="78" spans="1:31">
      <c r="A78" s="1">
        <v>39722</v>
      </c>
      <c r="B78" s="14">
        <v>1826</v>
      </c>
      <c r="C78" s="4"/>
      <c r="D78" s="20"/>
      <c r="E78" s="12">
        <v>6120</v>
      </c>
      <c r="F78" s="31"/>
      <c r="G78" s="32"/>
      <c r="H78" s="6">
        <f t="shared" si="1"/>
        <v>7946</v>
      </c>
      <c r="I78" s="6"/>
      <c r="J78" s="23"/>
      <c r="M78" s="14"/>
      <c r="N78" s="4"/>
      <c r="O78" s="4"/>
      <c r="P78" s="4"/>
      <c r="Q78" s="12"/>
      <c r="R78" s="12"/>
      <c r="S78" s="12"/>
      <c r="T78" s="12"/>
      <c r="U78" s="31"/>
      <c r="V78" s="31"/>
      <c r="W78" s="31"/>
      <c r="X78" s="51"/>
      <c r="Y78" s="51"/>
      <c r="Z78" s="51"/>
      <c r="AA78" s="6"/>
      <c r="AB78" s="6"/>
      <c r="AC78" s="6"/>
      <c r="AD78" s="6"/>
      <c r="AE78" s="6"/>
    </row>
    <row r="79" spans="1:31">
      <c r="A79" s="1">
        <v>39753</v>
      </c>
      <c r="B79" s="14">
        <v>1755</v>
      </c>
      <c r="C79" s="4"/>
      <c r="D79" s="20"/>
      <c r="E79" s="12">
        <v>6180</v>
      </c>
      <c r="F79" s="31"/>
      <c r="G79" s="32"/>
      <c r="H79" s="6">
        <f t="shared" si="1"/>
        <v>7935</v>
      </c>
      <c r="I79" s="6"/>
      <c r="J79" s="23"/>
      <c r="M79" s="14"/>
      <c r="N79" s="4"/>
      <c r="O79" s="4"/>
      <c r="P79" s="4"/>
      <c r="Q79" s="12"/>
      <c r="R79" s="12"/>
      <c r="S79" s="12"/>
      <c r="T79" s="12"/>
      <c r="U79" s="31"/>
      <c r="V79" s="31"/>
      <c r="W79" s="31"/>
      <c r="X79" s="51"/>
      <c r="Y79" s="51"/>
      <c r="Z79" s="51"/>
      <c r="AA79" s="6"/>
      <c r="AB79" s="6"/>
      <c r="AC79" s="6"/>
      <c r="AD79" s="6"/>
      <c r="AE79" s="6"/>
    </row>
    <row r="80" spans="1:31">
      <c r="A80" s="1">
        <v>39783</v>
      </c>
      <c r="B80" s="14">
        <v>1623</v>
      </c>
      <c r="C80" s="4"/>
      <c r="D80" s="20"/>
      <c r="E80" s="12">
        <v>6181</v>
      </c>
      <c r="F80" s="31"/>
      <c r="G80" s="32"/>
      <c r="H80" s="6">
        <f t="shared" si="1"/>
        <v>7804</v>
      </c>
      <c r="I80" s="6"/>
      <c r="J80" s="23"/>
      <c r="M80" s="14"/>
      <c r="N80" s="4"/>
      <c r="O80" s="4"/>
      <c r="P80" s="4"/>
      <c r="Q80" s="12"/>
      <c r="R80" s="12"/>
      <c r="S80" s="12"/>
      <c r="T80" s="12"/>
      <c r="U80" s="31"/>
      <c r="V80" s="31"/>
      <c r="W80" s="31"/>
      <c r="X80" s="51"/>
      <c r="Y80" s="51"/>
      <c r="Z80" s="51"/>
      <c r="AA80" s="6"/>
      <c r="AB80" s="6"/>
      <c r="AC80" s="6"/>
      <c r="AD80" s="6"/>
      <c r="AE80" s="6"/>
    </row>
    <row r="81" spans="1:31">
      <c r="A81" s="1">
        <v>39814</v>
      </c>
      <c r="B81" s="14">
        <v>1950</v>
      </c>
      <c r="C81" s="4"/>
      <c r="D81" s="20"/>
      <c r="E81" s="12">
        <v>6119</v>
      </c>
      <c r="F81" s="31"/>
      <c r="G81" s="32"/>
      <c r="H81" s="6">
        <f t="shared" si="1"/>
        <v>8069</v>
      </c>
      <c r="I81" s="6"/>
      <c r="J81" s="23"/>
      <c r="M81" s="14"/>
      <c r="N81" s="4"/>
      <c r="O81" s="4"/>
      <c r="P81" s="4"/>
      <c r="Q81" s="12"/>
      <c r="R81" s="12"/>
      <c r="S81" s="12"/>
      <c r="T81" s="12"/>
      <c r="U81" s="31"/>
      <c r="V81" s="31"/>
      <c r="W81" s="31"/>
      <c r="X81" s="51"/>
      <c r="Y81" s="51"/>
      <c r="Z81" s="51"/>
      <c r="AA81" s="6"/>
      <c r="AB81" s="6"/>
      <c r="AC81" s="6"/>
      <c r="AD81" s="6"/>
      <c r="AE81" s="6"/>
    </row>
    <row r="82" spans="1:31">
      <c r="A82" s="1">
        <v>39845</v>
      </c>
      <c r="B82" s="14">
        <v>1972</v>
      </c>
      <c r="C82" s="4"/>
      <c r="D82" s="20"/>
      <c r="E82" s="12">
        <v>6240</v>
      </c>
      <c r="F82" s="31"/>
      <c r="G82" s="32"/>
      <c r="H82" s="6">
        <f t="shared" si="1"/>
        <v>8212</v>
      </c>
      <c r="I82" s="6"/>
      <c r="J82" s="23"/>
      <c r="M82" s="14"/>
      <c r="N82" s="4"/>
      <c r="O82" s="4"/>
      <c r="P82" s="4"/>
      <c r="Q82" s="12"/>
      <c r="R82" s="12"/>
      <c r="S82" s="12"/>
      <c r="T82" s="12"/>
      <c r="U82" s="31"/>
      <c r="V82" s="31"/>
      <c r="W82" s="31"/>
      <c r="X82" s="51"/>
      <c r="Y82" s="51"/>
      <c r="Z82" s="51"/>
      <c r="AA82" s="6"/>
      <c r="AB82" s="6"/>
      <c r="AC82" s="6"/>
      <c r="AD82" s="6"/>
      <c r="AE82" s="6"/>
    </row>
    <row r="83" spans="1:31">
      <c r="A83" s="1">
        <v>39873</v>
      </c>
      <c r="B83" s="14">
        <v>1951</v>
      </c>
      <c r="C83" s="4"/>
      <c r="D83" s="20"/>
      <c r="E83" s="12">
        <v>6340</v>
      </c>
      <c r="F83" s="31"/>
      <c r="G83" s="32"/>
      <c r="H83" s="6">
        <f t="shared" si="1"/>
        <v>8291</v>
      </c>
      <c r="I83" s="6"/>
      <c r="J83" s="23"/>
      <c r="M83" s="14"/>
      <c r="N83" s="4"/>
      <c r="O83" s="4"/>
      <c r="P83" s="4"/>
      <c r="Q83" s="12"/>
      <c r="R83" s="12"/>
      <c r="S83" s="12"/>
      <c r="T83" s="12"/>
      <c r="U83" s="31"/>
      <c r="V83" s="31"/>
      <c r="W83" s="31"/>
      <c r="X83" s="51"/>
      <c r="Y83" s="51"/>
      <c r="Z83" s="51"/>
      <c r="AA83" s="6"/>
      <c r="AB83" s="6"/>
      <c r="AC83" s="6"/>
      <c r="AD83" s="6"/>
      <c r="AE83" s="6"/>
    </row>
    <row r="84" spans="1:31">
      <c r="A84" s="1">
        <v>39904</v>
      </c>
      <c r="B84" s="14">
        <v>1882</v>
      </c>
      <c r="C84" s="4"/>
      <c r="D84" s="20"/>
      <c r="E84" s="12">
        <v>6367</v>
      </c>
      <c r="F84" s="31"/>
      <c r="G84" s="32"/>
      <c r="H84" s="6">
        <f t="shared" si="1"/>
        <v>8249</v>
      </c>
      <c r="I84" s="6"/>
      <c r="J84" s="23"/>
      <c r="M84" s="14"/>
      <c r="N84" s="4"/>
      <c r="O84" s="4"/>
      <c r="P84" s="4"/>
      <c r="Q84" s="12"/>
      <c r="R84" s="12"/>
      <c r="S84" s="12"/>
      <c r="T84" s="12"/>
      <c r="U84" s="31"/>
      <c r="V84" s="31"/>
      <c r="W84" s="31"/>
      <c r="X84" s="51"/>
      <c r="Y84" s="51"/>
      <c r="Z84" s="51"/>
      <c r="AA84" s="6"/>
      <c r="AB84" s="6"/>
      <c r="AC84" s="6"/>
      <c r="AD84" s="6"/>
      <c r="AE84" s="6"/>
    </row>
    <row r="85" spans="1:31">
      <c r="A85" s="1">
        <v>39934</v>
      </c>
      <c r="B85" s="14">
        <v>1853</v>
      </c>
      <c r="C85" s="4"/>
      <c r="D85" s="20"/>
      <c r="E85" s="12">
        <v>6462</v>
      </c>
      <c r="F85" s="16"/>
      <c r="G85" s="17"/>
      <c r="H85" s="6">
        <f t="shared" si="1"/>
        <v>8315</v>
      </c>
      <c r="I85" s="6"/>
      <c r="J85" s="23"/>
      <c r="M85" s="14"/>
      <c r="N85" s="4"/>
      <c r="O85" s="4"/>
      <c r="P85" s="4"/>
      <c r="Q85" s="12"/>
      <c r="R85" s="12"/>
      <c r="S85" s="12"/>
      <c r="T85" s="12"/>
      <c r="U85" s="16"/>
      <c r="V85" s="16"/>
      <c r="W85" s="16"/>
      <c r="X85" s="52"/>
      <c r="Y85" s="52"/>
      <c r="Z85" s="52"/>
      <c r="AA85" s="6"/>
      <c r="AB85" s="6"/>
      <c r="AC85" s="6"/>
      <c r="AD85" s="6"/>
      <c r="AE85" s="6"/>
    </row>
    <row r="86" spans="1:31">
      <c r="A86" s="1">
        <v>39965</v>
      </c>
      <c r="B86" s="14">
        <v>1914</v>
      </c>
      <c r="C86" s="4"/>
      <c r="D86" s="20"/>
      <c r="E86" s="12">
        <v>6459</v>
      </c>
      <c r="F86" s="31"/>
      <c r="G86" s="32"/>
      <c r="H86" s="6">
        <f t="shared" si="1"/>
        <v>8373</v>
      </c>
      <c r="I86" s="6"/>
      <c r="J86" s="23"/>
      <c r="M86" s="14"/>
      <c r="N86" s="4"/>
      <c r="O86" s="4"/>
      <c r="P86" s="4"/>
      <c r="Q86" s="12"/>
      <c r="R86" s="12"/>
      <c r="S86" s="12"/>
      <c r="T86" s="12"/>
      <c r="U86" s="31"/>
      <c r="V86" s="31"/>
      <c r="W86" s="31"/>
      <c r="X86" s="51"/>
      <c r="Y86" s="51"/>
      <c r="Z86" s="51"/>
      <c r="AA86" s="6"/>
      <c r="AB86" s="6"/>
      <c r="AC86" s="6"/>
      <c r="AD86" s="6"/>
      <c r="AE86" s="6"/>
    </row>
    <row r="87" spans="1:31">
      <c r="A87" s="1">
        <v>39995</v>
      </c>
      <c r="B87" s="14">
        <v>1787</v>
      </c>
      <c r="C87" s="4"/>
      <c r="D87" s="20"/>
      <c r="E87" s="12">
        <v>6569</v>
      </c>
      <c r="F87" s="31"/>
      <c r="G87" s="32"/>
      <c r="H87" s="6">
        <f t="shared" si="1"/>
        <v>8356</v>
      </c>
      <c r="I87" s="6"/>
      <c r="J87" s="23"/>
      <c r="M87" s="14"/>
      <c r="N87" s="4"/>
      <c r="O87" s="4"/>
      <c r="P87" s="4"/>
      <c r="Q87" s="12"/>
      <c r="R87" s="12"/>
      <c r="S87" s="12"/>
      <c r="T87" s="12"/>
      <c r="U87" s="31"/>
      <c r="V87" s="31"/>
      <c r="W87" s="31"/>
      <c r="X87" s="51"/>
      <c r="Y87" s="51"/>
      <c r="Z87" s="51"/>
      <c r="AA87" s="6"/>
      <c r="AB87" s="6"/>
      <c r="AC87" s="6"/>
      <c r="AD87" s="6"/>
      <c r="AE87" s="6"/>
    </row>
    <row r="88" spans="1:31">
      <c r="A88" s="1">
        <v>40026</v>
      </c>
      <c r="B88" s="14">
        <v>1857</v>
      </c>
      <c r="C88" s="4"/>
      <c r="D88" s="20"/>
      <c r="E88" s="12">
        <v>6622</v>
      </c>
      <c r="F88" s="31"/>
      <c r="G88" s="32"/>
      <c r="H88" s="6">
        <f t="shared" si="1"/>
        <v>8479</v>
      </c>
      <c r="I88" s="6"/>
      <c r="J88" s="23"/>
      <c r="M88" s="14"/>
      <c r="N88" s="4"/>
      <c r="O88" s="4"/>
      <c r="P88" s="4"/>
      <c r="Q88" s="12"/>
      <c r="R88" s="12"/>
      <c r="S88" s="12"/>
      <c r="T88" s="12"/>
      <c r="U88" s="31"/>
      <c r="V88" s="31"/>
      <c r="W88" s="31"/>
      <c r="X88" s="51"/>
      <c r="Y88" s="51"/>
      <c r="Z88" s="51"/>
      <c r="AA88" s="6"/>
      <c r="AB88" s="6"/>
      <c r="AC88" s="6"/>
      <c r="AD88" s="6"/>
      <c r="AE88" s="6"/>
    </row>
    <row r="89" spans="1:31">
      <c r="A89" s="1">
        <v>40057</v>
      </c>
      <c r="B89" s="14">
        <v>1891</v>
      </c>
      <c r="C89" s="4"/>
      <c r="D89" s="20"/>
      <c r="E89" s="12">
        <v>6619</v>
      </c>
      <c r="F89" s="31"/>
      <c r="G89" s="32"/>
      <c r="H89" s="6">
        <f t="shared" si="1"/>
        <v>8510</v>
      </c>
      <c r="I89" s="6"/>
      <c r="J89" s="23"/>
      <c r="M89" s="14"/>
      <c r="N89" s="4"/>
      <c r="O89" s="4"/>
      <c r="P89" s="4"/>
      <c r="Q89" s="12"/>
      <c r="R89" s="12"/>
      <c r="S89" s="12"/>
      <c r="T89" s="12"/>
      <c r="U89" s="31"/>
      <c r="V89" s="31"/>
      <c r="W89" s="31"/>
      <c r="X89" s="51"/>
      <c r="Y89" s="51"/>
      <c r="Z89" s="51"/>
      <c r="AA89" s="6"/>
      <c r="AB89" s="6"/>
      <c r="AC89" s="6"/>
      <c r="AD89" s="6"/>
      <c r="AE89" s="6"/>
    </row>
    <row r="90" spans="1:31">
      <c r="A90" s="1">
        <v>40087</v>
      </c>
      <c r="B90" s="14">
        <v>1863</v>
      </c>
      <c r="C90" s="4"/>
      <c r="D90" s="20"/>
      <c r="E90" s="12">
        <v>6612</v>
      </c>
      <c r="F90" s="31"/>
      <c r="G90" s="32"/>
      <c r="H90" s="6">
        <f t="shared" si="1"/>
        <v>8475</v>
      </c>
      <c r="I90" s="6"/>
      <c r="J90" s="23"/>
      <c r="M90" s="14"/>
      <c r="N90" s="4"/>
      <c r="O90" s="4"/>
      <c r="P90" s="4"/>
      <c r="Q90" s="12"/>
      <c r="R90" s="12"/>
      <c r="S90" s="12"/>
      <c r="T90" s="12"/>
      <c r="U90" s="31"/>
      <c r="V90" s="31"/>
      <c r="W90" s="31"/>
      <c r="X90" s="51"/>
      <c r="Y90" s="51"/>
      <c r="Z90" s="51"/>
      <c r="AA90" s="6"/>
      <c r="AB90" s="6"/>
      <c r="AC90" s="6"/>
      <c r="AD90" s="6"/>
      <c r="AE90" s="6"/>
    </row>
    <row r="91" spans="1:31">
      <c r="A91" s="1">
        <v>40118</v>
      </c>
      <c r="B91" s="14">
        <v>1829</v>
      </c>
      <c r="C91" s="4"/>
      <c r="D91" s="20"/>
      <c r="E91" s="12">
        <v>6661</v>
      </c>
      <c r="F91" s="33"/>
      <c r="G91" s="34"/>
      <c r="H91" s="6">
        <f t="shared" si="1"/>
        <v>8490</v>
      </c>
      <c r="I91" s="6"/>
      <c r="J91" s="23"/>
      <c r="M91" s="14"/>
      <c r="N91" s="4"/>
      <c r="O91" s="4"/>
      <c r="P91" s="4"/>
      <c r="Q91" s="12"/>
      <c r="R91" s="12"/>
      <c r="S91" s="12"/>
      <c r="T91" s="12"/>
      <c r="U91" s="33"/>
      <c r="V91" s="33"/>
      <c r="W91" s="33"/>
      <c r="X91" s="53"/>
      <c r="Y91" s="53"/>
      <c r="Z91" s="53"/>
      <c r="AA91" s="6"/>
      <c r="AB91" s="6"/>
      <c r="AC91" s="6"/>
      <c r="AD91" s="6"/>
      <c r="AE91" s="6"/>
    </row>
    <row r="92" spans="1:31">
      <c r="A92" s="1">
        <v>40148</v>
      </c>
      <c r="B92" s="14">
        <v>1701</v>
      </c>
      <c r="C92" s="4"/>
      <c r="D92" s="20"/>
      <c r="E92" s="12">
        <v>6534</v>
      </c>
      <c r="F92" s="33"/>
      <c r="G92" s="34"/>
      <c r="H92" s="6">
        <f t="shared" si="1"/>
        <v>8235</v>
      </c>
      <c r="I92" s="6"/>
      <c r="J92" s="23"/>
      <c r="M92" s="14"/>
      <c r="N92" s="4"/>
      <c r="O92" s="4"/>
      <c r="P92" s="4"/>
      <c r="Q92" s="12"/>
      <c r="R92" s="12"/>
      <c r="S92" s="12"/>
      <c r="T92" s="12"/>
      <c r="U92" s="33"/>
      <c r="V92" s="33"/>
      <c r="W92" s="33"/>
      <c r="X92" s="53"/>
      <c r="Y92" s="53"/>
      <c r="Z92" s="53"/>
      <c r="AA92" s="6"/>
      <c r="AB92" s="6"/>
      <c r="AC92" s="6"/>
      <c r="AD92" s="6"/>
      <c r="AE92" s="6"/>
    </row>
    <row r="93" spans="1:31">
      <c r="A93" s="1">
        <v>40179</v>
      </c>
      <c r="B93" s="14">
        <v>1952</v>
      </c>
      <c r="C93" s="4"/>
      <c r="D93" s="20"/>
      <c r="E93" s="12">
        <v>6358</v>
      </c>
      <c r="F93" s="33"/>
      <c r="G93" s="34"/>
      <c r="H93" s="6">
        <f t="shared" si="1"/>
        <v>8310</v>
      </c>
      <c r="I93" s="6"/>
      <c r="J93" s="23"/>
      <c r="M93" s="14"/>
      <c r="N93" s="4"/>
      <c r="O93" s="4"/>
      <c r="P93" s="4"/>
      <c r="Q93" s="12"/>
      <c r="R93" s="12"/>
      <c r="S93" s="12"/>
      <c r="T93" s="12"/>
      <c r="U93" s="33"/>
      <c r="V93" s="33"/>
      <c r="W93" s="33"/>
      <c r="X93" s="53"/>
      <c r="Y93" s="53"/>
      <c r="Z93" s="53"/>
      <c r="AA93" s="6"/>
      <c r="AB93" s="6"/>
      <c r="AC93" s="6"/>
      <c r="AD93" s="6"/>
      <c r="AE93" s="6"/>
    </row>
    <row r="94" spans="1:31">
      <c r="A94" s="1">
        <v>40210</v>
      </c>
      <c r="B94" s="14">
        <v>1952</v>
      </c>
      <c r="C94" s="4"/>
      <c r="D94" s="20"/>
      <c r="E94" s="12">
        <v>6503</v>
      </c>
      <c r="F94" s="33"/>
      <c r="G94" s="34"/>
      <c r="H94" s="6">
        <f t="shared" si="1"/>
        <v>8455</v>
      </c>
      <c r="I94" s="6"/>
      <c r="J94" s="23"/>
      <c r="M94" s="14"/>
      <c r="N94" s="4"/>
      <c r="O94" s="4"/>
      <c r="P94" s="4"/>
      <c r="Q94" s="12"/>
      <c r="R94" s="12"/>
      <c r="S94" s="12"/>
      <c r="T94" s="12"/>
      <c r="U94" s="33"/>
      <c r="V94" s="33"/>
      <c r="W94" s="33"/>
      <c r="X94" s="53"/>
      <c r="Y94" s="53"/>
      <c r="Z94" s="53"/>
      <c r="AA94" s="6"/>
      <c r="AB94" s="6"/>
      <c r="AC94" s="6"/>
      <c r="AD94" s="6"/>
      <c r="AE94" s="6"/>
    </row>
    <row r="95" spans="1:31">
      <c r="A95" s="1">
        <v>40238</v>
      </c>
      <c r="B95" s="14">
        <v>1920</v>
      </c>
      <c r="C95" s="4"/>
      <c r="D95" s="20"/>
      <c r="E95" s="12">
        <v>6622</v>
      </c>
      <c r="F95" s="33"/>
      <c r="G95" s="34"/>
      <c r="H95" s="6">
        <f t="shared" si="1"/>
        <v>8542</v>
      </c>
      <c r="I95" s="6"/>
      <c r="J95" s="23"/>
      <c r="M95" s="14"/>
      <c r="N95" s="4"/>
      <c r="O95" s="4"/>
      <c r="P95" s="4"/>
      <c r="Q95" s="12"/>
      <c r="R95" s="12"/>
      <c r="S95" s="12"/>
      <c r="T95" s="12"/>
      <c r="U95" s="33"/>
      <c r="V95" s="33"/>
      <c r="W95" s="33"/>
      <c r="X95" s="53"/>
      <c r="Y95" s="53"/>
      <c r="Z95" s="53"/>
      <c r="AA95" s="6"/>
      <c r="AB95" s="6"/>
      <c r="AC95" s="6"/>
      <c r="AD95" s="6"/>
      <c r="AE95" s="6"/>
    </row>
    <row r="96" spans="1:31">
      <c r="A96" s="1">
        <v>40269</v>
      </c>
      <c r="B96" s="14">
        <v>1926</v>
      </c>
      <c r="C96" s="4"/>
      <c r="D96" s="20"/>
      <c r="E96" s="12">
        <v>6603</v>
      </c>
      <c r="F96" s="33"/>
      <c r="G96" s="34"/>
      <c r="H96" s="6">
        <f t="shared" si="1"/>
        <v>8529</v>
      </c>
      <c r="I96" s="6"/>
      <c r="J96" s="23"/>
      <c r="M96" s="14"/>
      <c r="N96" s="4"/>
      <c r="O96" s="4"/>
      <c r="P96" s="4"/>
      <c r="Q96" s="12"/>
      <c r="R96" s="12"/>
      <c r="S96" s="12"/>
      <c r="T96" s="12"/>
      <c r="U96" s="33"/>
      <c r="V96" s="33"/>
      <c r="W96" s="33"/>
      <c r="X96" s="53"/>
      <c r="Y96" s="53"/>
      <c r="Z96" s="53"/>
      <c r="AA96" s="6"/>
      <c r="AB96" s="6"/>
      <c r="AC96" s="6"/>
      <c r="AD96" s="6"/>
      <c r="AE96" s="6"/>
    </row>
    <row r="97" spans="1:31">
      <c r="A97" s="1">
        <v>40299</v>
      </c>
      <c r="B97" s="14">
        <v>1900</v>
      </c>
      <c r="C97" s="4"/>
      <c r="D97" s="20"/>
      <c r="E97" s="12">
        <v>6806</v>
      </c>
      <c r="F97" s="16"/>
      <c r="G97" s="17"/>
      <c r="H97" s="6">
        <f t="shared" si="1"/>
        <v>8706</v>
      </c>
      <c r="I97" s="6"/>
      <c r="J97" s="23"/>
      <c r="M97" s="14"/>
      <c r="N97" s="4"/>
      <c r="O97" s="4"/>
      <c r="P97" s="4"/>
      <c r="Q97" s="12"/>
      <c r="R97" s="12"/>
      <c r="S97" s="12"/>
      <c r="T97" s="12"/>
      <c r="U97" s="16"/>
      <c r="V97" s="16"/>
      <c r="W97" s="16"/>
      <c r="X97" s="52"/>
      <c r="Y97" s="52"/>
      <c r="Z97" s="52"/>
      <c r="AA97" s="6"/>
      <c r="AB97" s="6"/>
      <c r="AC97" s="6"/>
      <c r="AD97" s="6"/>
      <c r="AE97" s="6"/>
    </row>
    <row r="98" spans="1:31">
      <c r="A98" s="1">
        <v>40330</v>
      </c>
      <c r="B98" s="14">
        <v>1921</v>
      </c>
      <c r="C98" s="4"/>
      <c r="D98" s="20"/>
      <c r="E98" s="12">
        <v>6832</v>
      </c>
      <c r="F98" s="16"/>
      <c r="G98" s="17"/>
      <c r="H98" s="6">
        <f t="shared" si="1"/>
        <v>8753</v>
      </c>
      <c r="I98" s="6"/>
      <c r="J98" s="23"/>
      <c r="M98" s="14"/>
      <c r="N98" s="4"/>
      <c r="O98" s="4"/>
      <c r="P98" s="4"/>
      <c r="Q98" s="12"/>
      <c r="R98" s="12"/>
      <c r="S98" s="12"/>
      <c r="T98" s="12"/>
      <c r="U98" s="16"/>
      <c r="V98" s="16"/>
      <c r="W98" s="16"/>
      <c r="X98" s="52"/>
      <c r="Y98" s="52"/>
      <c r="Z98" s="52"/>
      <c r="AA98" s="6"/>
      <c r="AB98" s="6"/>
      <c r="AC98" s="6"/>
      <c r="AD98" s="6"/>
      <c r="AE98" s="6"/>
    </row>
    <row r="99" spans="1:31">
      <c r="A99" s="1">
        <v>40360</v>
      </c>
      <c r="B99" s="14">
        <v>1912</v>
      </c>
      <c r="C99" s="4"/>
      <c r="D99" s="20"/>
      <c r="E99" s="12">
        <v>6890</v>
      </c>
      <c r="F99" s="16"/>
      <c r="G99" s="17"/>
      <c r="H99" s="6">
        <f t="shared" si="1"/>
        <v>8802</v>
      </c>
      <c r="I99" s="6"/>
      <c r="J99" s="23"/>
      <c r="M99" s="14"/>
      <c r="N99" s="4"/>
      <c r="O99" s="4"/>
      <c r="P99" s="4"/>
      <c r="Q99" s="12"/>
      <c r="R99" s="12"/>
      <c r="S99" s="12"/>
      <c r="T99" s="12"/>
      <c r="U99" s="16"/>
      <c r="V99" s="16"/>
      <c r="W99" s="16"/>
      <c r="X99" s="52"/>
      <c r="Y99" s="52"/>
      <c r="Z99" s="52"/>
      <c r="AA99" s="6"/>
      <c r="AB99" s="6"/>
      <c r="AC99" s="6"/>
      <c r="AD99" s="6"/>
      <c r="AE99" s="6"/>
    </row>
    <row r="100" spans="1:31">
      <c r="A100" s="1">
        <v>40391</v>
      </c>
      <c r="B100" s="14">
        <v>1825</v>
      </c>
      <c r="C100" s="4"/>
      <c r="D100" s="20"/>
      <c r="E100" s="12">
        <v>6986</v>
      </c>
      <c r="F100" s="16"/>
      <c r="G100" s="17"/>
      <c r="H100" s="6">
        <f t="shared" si="1"/>
        <v>8811</v>
      </c>
      <c r="I100" s="6"/>
      <c r="J100" s="23"/>
      <c r="M100" s="14"/>
      <c r="N100" s="4"/>
      <c r="O100" s="4"/>
      <c r="P100" s="4"/>
      <c r="Q100" s="12"/>
      <c r="R100" s="12"/>
      <c r="S100" s="12"/>
      <c r="T100" s="12"/>
      <c r="U100" s="16"/>
      <c r="V100" s="16"/>
      <c r="W100" s="16"/>
      <c r="X100" s="52"/>
      <c r="Y100" s="52"/>
      <c r="Z100" s="52"/>
      <c r="AA100" s="6"/>
      <c r="AB100" s="6"/>
      <c r="AC100" s="6"/>
      <c r="AD100" s="6"/>
      <c r="AE100" s="6"/>
    </row>
    <row r="101" spans="1:31">
      <c r="A101" s="1">
        <v>40422</v>
      </c>
      <c r="B101" s="14">
        <v>1835</v>
      </c>
      <c r="C101" s="4"/>
      <c r="D101" s="20"/>
      <c r="E101" s="12">
        <v>6964</v>
      </c>
      <c r="F101" s="16"/>
      <c r="G101" s="17"/>
      <c r="H101" s="6">
        <f t="shared" si="1"/>
        <v>8799</v>
      </c>
      <c r="I101" s="6"/>
      <c r="J101" s="23"/>
      <c r="M101" s="14"/>
      <c r="N101" s="4"/>
      <c r="O101" s="4"/>
      <c r="P101" s="4"/>
      <c r="Q101" s="12"/>
      <c r="R101" s="12"/>
      <c r="S101" s="12"/>
      <c r="T101" s="12"/>
      <c r="U101" s="16"/>
      <c r="V101" s="16"/>
      <c r="W101" s="16"/>
      <c r="X101" s="52"/>
      <c r="Y101" s="52"/>
      <c r="Z101" s="52"/>
      <c r="AA101" s="6"/>
      <c r="AB101" s="6"/>
      <c r="AC101" s="6"/>
      <c r="AD101" s="6"/>
      <c r="AE101" s="6"/>
    </row>
    <row r="102" spans="1:31">
      <c r="A102" s="1">
        <v>40452</v>
      </c>
      <c r="B102" s="14">
        <v>1883</v>
      </c>
      <c r="C102" s="4"/>
      <c r="D102" s="20"/>
      <c r="E102" s="12">
        <v>6962</v>
      </c>
      <c r="F102" s="16"/>
      <c r="G102" s="17"/>
      <c r="H102" s="6">
        <f t="shared" si="1"/>
        <v>8845</v>
      </c>
      <c r="I102" s="6"/>
      <c r="J102" s="23"/>
      <c r="M102" s="14"/>
      <c r="N102" s="4"/>
      <c r="O102" s="4"/>
      <c r="P102" s="4"/>
      <c r="Q102" s="12"/>
      <c r="R102" s="12"/>
      <c r="S102" s="12"/>
      <c r="T102" s="12"/>
      <c r="U102" s="16"/>
      <c r="V102" s="16"/>
      <c r="W102" s="16"/>
      <c r="X102" s="52"/>
      <c r="Y102" s="52"/>
      <c r="Z102" s="52"/>
      <c r="AA102" s="6"/>
      <c r="AB102" s="6"/>
      <c r="AC102" s="6"/>
      <c r="AD102" s="6"/>
      <c r="AE102" s="6"/>
    </row>
    <row r="103" spans="1:31">
      <c r="A103" s="1">
        <v>40483</v>
      </c>
      <c r="B103" s="14">
        <v>1849</v>
      </c>
      <c r="C103" s="4"/>
      <c r="D103" s="20"/>
      <c r="E103" s="12">
        <v>6872</v>
      </c>
      <c r="F103" s="16"/>
      <c r="G103" s="17"/>
      <c r="H103" s="6">
        <f t="shared" si="1"/>
        <v>8721</v>
      </c>
      <c r="I103" s="6"/>
      <c r="J103" s="23"/>
      <c r="M103" s="14"/>
      <c r="N103" s="4"/>
      <c r="O103" s="4"/>
      <c r="P103" s="4"/>
      <c r="Q103" s="12"/>
      <c r="R103" s="12"/>
      <c r="S103" s="12"/>
      <c r="T103" s="12"/>
      <c r="U103" s="16"/>
      <c r="V103" s="16"/>
      <c r="W103" s="16"/>
      <c r="X103" s="52"/>
      <c r="Y103" s="52"/>
      <c r="Z103" s="52"/>
      <c r="AA103" s="6"/>
      <c r="AB103" s="6"/>
      <c r="AC103" s="6"/>
      <c r="AD103" s="6"/>
      <c r="AE103" s="6"/>
    </row>
    <row r="104" spans="1:31">
      <c r="A104" s="1">
        <v>40513</v>
      </c>
      <c r="B104" s="14">
        <v>1743</v>
      </c>
      <c r="C104" s="4"/>
      <c r="D104" s="20"/>
      <c r="E104" s="12">
        <v>6780</v>
      </c>
      <c r="F104" s="16"/>
      <c r="G104" s="17"/>
      <c r="H104" s="6">
        <f t="shared" si="1"/>
        <v>8523</v>
      </c>
      <c r="I104" s="6"/>
      <c r="J104" s="23"/>
      <c r="M104" s="14"/>
      <c r="N104" s="4"/>
      <c r="O104" s="4"/>
      <c r="P104" s="4"/>
      <c r="Q104" s="12"/>
      <c r="R104" s="12"/>
      <c r="S104" s="12"/>
      <c r="T104" s="12"/>
      <c r="U104" s="16"/>
      <c r="V104" s="16"/>
      <c r="W104" s="16"/>
      <c r="X104" s="52"/>
      <c r="Y104" s="52"/>
      <c r="Z104" s="52"/>
      <c r="AA104" s="6"/>
      <c r="AB104" s="6"/>
      <c r="AC104" s="6"/>
      <c r="AD104" s="6"/>
      <c r="AE104" s="6"/>
    </row>
    <row r="105" spans="1:31">
      <c r="A105" s="1">
        <v>40544</v>
      </c>
      <c r="B105" s="14">
        <v>2018</v>
      </c>
      <c r="C105" s="4"/>
      <c r="D105" s="20"/>
      <c r="E105" s="12">
        <v>6694</v>
      </c>
      <c r="F105" s="16"/>
      <c r="G105" s="17"/>
      <c r="H105" s="6">
        <f t="shared" si="1"/>
        <v>8712</v>
      </c>
      <c r="I105" s="6"/>
      <c r="J105" s="23"/>
      <c r="M105" s="14"/>
      <c r="N105" s="4"/>
      <c r="O105" s="4"/>
      <c r="P105" s="4"/>
      <c r="Q105" s="12"/>
      <c r="R105" s="12"/>
      <c r="S105" s="12"/>
      <c r="T105" s="12"/>
      <c r="U105" s="16"/>
      <c r="V105" s="16"/>
      <c r="W105" s="16"/>
      <c r="X105" s="52"/>
      <c r="Y105" s="52"/>
      <c r="Z105" s="52"/>
      <c r="AA105" s="6"/>
      <c r="AB105" s="6"/>
      <c r="AC105" s="6"/>
      <c r="AD105" s="6"/>
      <c r="AE105" s="6"/>
    </row>
    <row r="106" spans="1:31">
      <c r="A106" s="1">
        <v>40575</v>
      </c>
      <c r="B106" s="14">
        <v>2046</v>
      </c>
      <c r="C106" s="4"/>
      <c r="D106" s="20"/>
      <c r="E106" s="12">
        <v>6769</v>
      </c>
      <c r="F106" s="16"/>
      <c r="G106" s="17"/>
      <c r="H106" s="6">
        <f t="shared" si="1"/>
        <v>8815</v>
      </c>
      <c r="I106" s="6"/>
      <c r="J106" s="23"/>
      <c r="M106" s="14"/>
      <c r="N106" s="4"/>
      <c r="O106" s="4"/>
      <c r="P106" s="4"/>
      <c r="Q106" s="12"/>
      <c r="R106" s="12"/>
      <c r="S106" s="12"/>
      <c r="T106" s="12"/>
      <c r="U106" s="16"/>
      <c r="V106" s="16"/>
      <c r="W106" s="16"/>
      <c r="X106" s="52"/>
      <c r="Y106" s="52"/>
      <c r="Z106" s="52"/>
      <c r="AA106" s="6"/>
      <c r="AB106" s="6"/>
      <c r="AC106" s="6"/>
      <c r="AD106" s="6"/>
      <c r="AE106" s="6"/>
    </row>
    <row r="107" spans="1:31">
      <c r="A107" s="1">
        <v>40603</v>
      </c>
      <c r="B107" s="14">
        <v>1993</v>
      </c>
      <c r="C107" s="4"/>
      <c r="D107" s="20"/>
      <c r="E107" s="12">
        <v>6801</v>
      </c>
      <c r="F107" s="16"/>
      <c r="G107" s="17"/>
      <c r="H107" s="6">
        <f t="shared" si="1"/>
        <v>8794</v>
      </c>
      <c r="I107" s="6"/>
      <c r="J107" s="23"/>
      <c r="M107" s="14"/>
      <c r="N107" s="4"/>
      <c r="O107" s="4"/>
      <c r="P107" s="4"/>
      <c r="Q107" s="12"/>
      <c r="R107" s="12"/>
      <c r="S107" s="12"/>
      <c r="T107" s="12"/>
      <c r="U107" s="16"/>
      <c r="V107" s="16"/>
      <c r="W107" s="16"/>
      <c r="X107" s="52"/>
      <c r="Y107" s="52"/>
      <c r="Z107" s="52"/>
      <c r="AA107" s="6"/>
      <c r="AB107" s="6"/>
      <c r="AC107" s="6"/>
      <c r="AD107" s="6"/>
      <c r="AE107" s="6"/>
    </row>
    <row r="108" spans="1:31">
      <c r="A108" s="1">
        <v>40634</v>
      </c>
      <c r="B108" s="14">
        <v>1894</v>
      </c>
      <c r="C108" s="4"/>
      <c r="D108" s="20"/>
      <c r="E108" s="12">
        <v>6901</v>
      </c>
      <c r="F108" s="16"/>
      <c r="G108" s="17"/>
      <c r="H108" s="6">
        <f t="shared" si="1"/>
        <v>8795</v>
      </c>
      <c r="I108" s="6"/>
      <c r="J108" s="23"/>
      <c r="M108" s="14"/>
      <c r="N108" s="4"/>
      <c r="O108" s="4"/>
      <c r="P108" s="4"/>
      <c r="Q108" s="12"/>
      <c r="R108" s="12"/>
      <c r="S108" s="12"/>
      <c r="T108" s="12"/>
      <c r="U108" s="16"/>
      <c r="V108" s="16"/>
      <c r="W108" s="16"/>
      <c r="X108" s="52"/>
      <c r="Y108" s="52"/>
      <c r="Z108" s="52"/>
      <c r="AA108" s="6"/>
      <c r="AB108" s="6"/>
      <c r="AC108" s="6"/>
      <c r="AD108" s="6"/>
      <c r="AE108" s="6"/>
    </row>
    <row r="109" spans="1:31">
      <c r="A109" s="1">
        <v>40664</v>
      </c>
      <c r="B109" s="14">
        <v>1872</v>
      </c>
      <c r="C109" s="4"/>
      <c r="D109" s="20"/>
      <c r="E109" s="12">
        <v>6816</v>
      </c>
      <c r="F109" s="16"/>
      <c r="G109" s="17"/>
      <c r="H109" s="6">
        <f t="shared" si="1"/>
        <v>8688</v>
      </c>
      <c r="I109" s="6"/>
      <c r="J109" s="23"/>
      <c r="M109" s="14"/>
      <c r="N109" s="4"/>
      <c r="O109" s="4"/>
      <c r="P109" s="4"/>
      <c r="Q109" s="12"/>
      <c r="R109" s="12"/>
      <c r="S109" s="12"/>
      <c r="T109" s="12"/>
      <c r="U109" s="16"/>
      <c r="V109" s="16"/>
      <c r="W109" s="16"/>
      <c r="X109" s="52"/>
      <c r="Y109" s="52"/>
      <c r="Z109" s="52"/>
      <c r="AA109" s="6"/>
      <c r="AB109" s="6"/>
      <c r="AC109" s="6"/>
      <c r="AD109" s="6"/>
      <c r="AE109" s="6"/>
    </row>
    <row r="110" spans="1:31">
      <c r="A110" s="1">
        <v>40695</v>
      </c>
      <c r="B110" s="14">
        <v>1867</v>
      </c>
      <c r="C110" s="4"/>
      <c r="D110" s="20"/>
      <c r="E110" s="12">
        <v>6841</v>
      </c>
      <c r="F110" s="16"/>
      <c r="G110" s="17"/>
      <c r="H110" s="6">
        <f t="shared" si="1"/>
        <v>8708</v>
      </c>
      <c r="I110" s="6"/>
      <c r="J110" s="23"/>
      <c r="M110" s="14"/>
      <c r="N110" s="4"/>
      <c r="O110" s="4"/>
      <c r="P110" s="4"/>
      <c r="Q110" s="12"/>
      <c r="R110" s="12"/>
      <c r="S110" s="12"/>
      <c r="T110" s="12"/>
      <c r="U110" s="16"/>
      <c r="V110" s="16"/>
      <c r="W110" s="16"/>
      <c r="X110" s="52"/>
      <c r="Y110" s="52"/>
      <c r="Z110" s="52"/>
      <c r="AA110" s="6"/>
      <c r="AB110" s="6"/>
      <c r="AC110" s="6"/>
      <c r="AD110" s="6"/>
      <c r="AE110" s="6"/>
    </row>
    <row r="111" spans="1:31">
      <c r="A111" s="1">
        <v>40725</v>
      </c>
      <c r="B111" s="14">
        <v>1865</v>
      </c>
      <c r="C111" s="4"/>
      <c r="D111" s="20"/>
      <c r="E111" s="12">
        <v>6818</v>
      </c>
      <c r="F111" s="16"/>
      <c r="G111" s="17"/>
      <c r="H111" s="6">
        <f t="shared" si="1"/>
        <v>8683</v>
      </c>
      <c r="I111" s="6"/>
      <c r="J111" s="23"/>
      <c r="M111" s="14"/>
      <c r="N111" s="4"/>
      <c r="O111" s="4"/>
      <c r="P111" s="4"/>
      <c r="Q111" s="12"/>
      <c r="R111" s="12"/>
      <c r="S111" s="12"/>
      <c r="T111" s="12"/>
      <c r="U111" s="16"/>
      <c r="V111" s="16"/>
      <c r="W111" s="16"/>
      <c r="X111" s="52"/>
      <c r="Y111" s="52"/>
      <c r="Z111" s="52"/>
      <c r="AA111" s="6"/>
      <c r="AB111" s="6"/>
      <c r="AC111" s="6"/>
      <c r="AD111" s="6"/>
      <c r="AE111" s="6"/>
    </row>
    <row r="112" spans="1:31">
      <c r="A112" s="1">
        <v>40756</v>
      </c>
      <c r="B112" s="14">
        <v>1854</v>
      </c>
      <c r="C112" s="4"/>
      <c r="D112" s="20"/>
      <c r="E112" s="12">
        <v>6790</v>
      </c>
      <c r="F112" s="16"/>
      <c r="G112" s="17"/>
      <c r="H112" s="6">
        <f t="shared" si="1"/>
        <v>8644</v>
      </c>
      <c r="I112" s="6"/>
      <c r="J112" s="23"/>
      <c r="M112" s="14"/>
      <c r="N112" s="4"/>
      <c r="O112" s="4"/>
      <c r="P112" s="4"/>
      <c r="Q112" s="12"/>
      <c r="R112" s="12"/>
      <c r="S112" s="12"/>
      <c r="T112" s="12"/>
      <c r="U112" s="16"/>
      <c r="V112" s="16"/>
      <c r="W112" s="16"/>
      <c r="X112" s="52"/>
      <c r="Y112" s="52"/>
      <c r="Z112" s="52"/>
      <c r="AA112" s="6"/>
      <c r="AB112" s="6"/>
      <c r="AC112" s="6"/>
      <c r="AD112" s="6"/>
      <c r="AE112" s="6"/>
    </row>
    <row r="113" spans="1:31">
      <c r="A113" s="1">
        <v>40787</v>
      </c>
      <c r="B113" s="14">
        <v>1825</v>
      </c>
      <c r="C113" s="4"/>
      <c r="D113" s="20"/>
      <c r="E113" s="12">
        <v>6770</v>
      </c>
      <c r="F113" s="16"/>
      <c r="G113" s="17"/>
      <c r="H113" s="6">
        <f t="shared" si="1"/>
        <v>8595</v>
      </c>
      <c r="I113" s="6"/>
      <c r="J113" s="23"/>
      <c r="M113" s="14"/>
      <c r="N113" s="4"/>
      <c r="O113" s="4"/>
      <c r="P113" s="4"/>
      <c r="Q113" s="12"/>
      <c r="R113" s="12"/>
      <c r="S113" s="12"/>
      <c r="T113" s="12"/>
      <c r="U113" s="16"/>
      <c r="V113" s="16"/>
      <c r="W113" s="16"/>
      <c r="X113" s="52"/>
      <c r="Y113" s="52"/>
      <c r="Z113" s="52"/>
      <c r="AA113" s="6"/>
      <c r="AB113" s="6"/>
      <c r="AC113" s="6"/>
      <c r="AD113" s="6"/>
      <c r="AE113" s="6"/>
    </row>
    <row r="114" spans="1:31">
      <c r="A114" s="1">
        <v>40817</v>
      </c>
      <c r="B114" s="14">
        <v>1860</v>
      </c>
      <c r="C114" s="4"/>
      <c r="D114" s="20"/>
      <c r="E114" s="12">
        <v>6669</v>
      </c>
      <c r="F114" s="16"/>
      <c r="G114" s="17"/>
      <c r="H114" s="6">
        <f t="shared" si="1"/>
        <v>8529</v>
      </c>
      <c r="I114" s="6"/>
      <c r="J114" s="23"/>
      <c r="M114" s="14"/>
      <c r="N114" s="4"/>
      <c r="O114" s="4"/>
      <c r="P114" s="4"/>
      <c r="Q114" s="12"/>
      <c r="R114" s="12"/>
      <c r="S114" s="12"/>
      <c r="T114" s="12"/>
      <c r="U114" s="16"/>
      <c r="V114" s="16"/>
      <c r="W114" s="16"/>
      <c r="X114" s="52"/>
      <c r="Y114" s="52"/>
      <c r="Z114" s="52"/>
      <c r="AA114" s="6"/>
      <c r="AB114" s="6"/>
      <c r="AC114" s="6"/>
      <c r="AD114" s="6"/>
      <c r="AE114" s="6"/>
    </row>
    <row r="115" spans="1:31">
      <c r="A115" s="1">
        <v>40848</v>
      </c>
      <c r="B115" s="14">
        <v>1825</v>
      </c>
      <c r="C115" s="4"/>
      <c r="D115" s="20"/>
      <c r="E115" s="12">
        <v>6762</v>
      </c>
      <c r="F115" s="16"/>
      <c r="G115" s="17"/>
      <c r="H115" s="6">
        <f t="shared" si="1"/>
        <v>8587</v>
      </c>
      <c r="I115" s="6"/>
      <c r="J115" s="23"/>
      <c r="M115" s="14"/>
      <c r="N115" s="4"/>
      <c r="O115" s="4"/>
      <c r="P115" s="4"/>
      <c r="Q115" s="12"/>
      <c r="R115" s="12"/>
      <c r="S115" s="12"/>
      <c r="T115" s="12"/>
      <c r="U115" s="16"/>
      <c r="V115" s="16"/>
      <c r="W115" s="16"/>
      <c r="X115" s="52"/>
      <c r="Y115" s="52"/>
      <c r="Z115" s="52"/>
      <c r="AA115" s="6"/>
      <c r="AB115" s="6"/>
      <c r="AC115" s="6"/>
      <c r="AD115" s="6"/>
      <c r="AE115" s="6"/>
    </row>
    <row r="116" spans="1:31">
      <c r="A116" s="1">
        <v>40878</v>
      </c>
      <c r="B116" s="14">
        <v>1724</v>
      </c>
      <c r="C116" s="4"/>
      <c r="D116" s="20"/>
      <c r="E116" s="12">
        <v>6654</v>
      </c>
      <c r="F116" s="16"/>
      <c r="G116" s="17"/>
      <c r="H116" s="6">
        <f t="shared" si="1"/>
        <v>8378</v>
      </c>
      <c r="I116" s="6"/>
      <c r="J116" s="23"/>
      <c r="M116" s="14"/>
      <c r="N116" s="4"/>
      <c r="O116" s="4"/>
      <c r="P116" s="4"/>
      <c r="Q116" s="12"/>
      <c r="R116" s="12"/>
      <c r="S116" s="12"/>
      <c r="T116" s="12"/>
      <c r="U116" s="16"/>
      <c r="V116" s="16"/>
      <c r="W116" s="16"/>
      <c r="X116" s="52"/>
      <c r="Y116" s="52"/>
      <c r="Z116" s="52"/>
      <c r="AA116" s="6"/>
      <c r="AB116" s="6"/>
      <c r="AC116" s="6"/>
      <c r="AD116" s="6"/>
      <c r="AE116" s="6"/>
    </row>
    <row r="117" spans="1:31">
      <c r="A117" s="1">
        <v>40909</v>
      </c>
      <c r="B117" s="14">
        <v>2060</v>
      </c>
      <c r="C117" s="4"/>
      <c r="D117" s="20"/>
      <c r="E117" s="12">
        <v>6540</v>
      </c>
      <c r="F117" s="16"/>
      <c r="G117" s="17"/>
      <c r="H117" s="6">
        <f t="shared" si="1"/>
        <v>8600</v>
      </c>
      <c r="I117" s="6"/>
      <c r="J117" s="23"/>
      <c r="M117" s="14"/>
      <c r="N117" s="4"/>
      <c r="O117" s="4"/>
      <c r="P117" s="4"/>
      <c r="Q117" s="12"/>
      <c r="R117" s="12"/>
      <c r="S117" s="12"/>
      <c r="T117" s="12"/>
      <c r="U117" s="16"/>
      <c r="V117" s="16"/>
      <c r="W117" s="16"/>
      <c r="X117" s="52"/>
      <c r="Y117" s="52"/>
      <c r="Z117" s="52"/>
      <c r="AA117" s="6"/>
      <c r="AB117" s="6"/>
      <c r="AC117" s="6"/>
      <c r="AD117" s="6"/>
      <c r="AE117" s="6"/>
    </row>
    <row r="118" spans="1:31">
      <c r="A118" s="1">
        <v>40940</v>
      </c>
      <c r="B118" s="14">
        <v>2004</v>
      </c>
      <c r="C118" s="4"/>
      <c r="D118" s="20"/>
      <c r="E118" s="12">
        <v>6635</v>
      </c>
      <c r="F118" s="16"/>
      <c r="G118" s="17"/>
      <c r="H118" s="6">
        <f t="shared" si="1"/>
        <v>8639</v>
      </c>
      <c r="I118" s="6"/>
      <c r="J118" s="23"/>
      <c r="M118" s="14"/>
      <c r="N118" s="4"/>
      <c r="O118" s="4"/>
      <c r="P118" s="4"/>
      <c r="Q118" s="12"/>
      <c r="R118" s="12"/>
      <c r="S118" s="12"/>
      <c r="T118" s="12"/>
      <c r="U118" s="16"/>
      <c r="V118" s="16"/>
      <c r="W118" s="16"/>
      <c r="X118" s="52"/>
      <c r="Y118" s="52"/>
      <c r="Z118" s="52"/>
      <c r="AA118" s="6"/>
      <c r="AB118" s="6"/>
      <c r="AC118" s="6"/>
      <c r="AD118" s="6"/>
      <c r="AE118" s="6"/>
    </row>
    <row r="119" spans="1:31">
      <c r="A119" s="1">
        <v>40969</v>
      </c>
      <c r="B119" s="14">
        <v>1977</v>
      </c>
      <c r="C119" s="4"/>
      <c r="D119" s="20"/>
      <c r="E119" s="12">
        <v>6706</v>
      </c>
      <c r="F119" s="16"/>
      <c r="G119" s="17"/>
      <c r="H119" s="6">
        <f t="shared" si="1"/>
        <v>8683</v>
      </c>
      <c r="I119" s="6"/>
      <c r="J119" s="23"/>
      <c r="M119" s="14"/>
      <c r="N119" s="4"/>
      <c r="O119" s="4"/>
      <c r="P119" s="4"/>
      <c r="Q119" s="12"/>
      <c r="R119" s="12"/>
      <c r="S119" s="12"/>
      <c r="T119" s="12"/>
      <c r="U119" s="16"/>
      <c r="V119" s="16"/>
      <c r="W119" s="16"/>
      <c r="X119" s="52"/>
      <c r="Y119" s="52"/>
      <c r="Z119" s="52"/>
      <c r="AA119" s="6"/>
      <c r="AB119" s="6"/>
      <c r="AC119" s="6"/>
      <c r="AD119" s="6"/>
      <c r="AE119" s="6"/>
    </row>
    <row r="120" spans="1:31">
      <c r="A120" s="1">
        <v>41000</v>
      </c>
      <c r="B120" s="14">
        <v>2019</v>
      </c>
      <c r="C120" s="4"/>
      <c r="D120" s="20"/>
      <c r="E120" s="12">
        <v>6625</v>
      </c>
      <c r="F120" s="16"/>
      <c r="G120" s="17"/>
      <c r="H120" s="6">
        <f t="shared" si="1"/>
        <v>8644</v>
      </c>
      <c r="I120" s="6"/>
      <c r="J120" s="23"/>
      <c r="M120" s="14"/>
      <c r="N120" s="4"/>
      <c r="O120" s="4"/>
      <c r="P120" s="4"/>
      <c r="Q120" s="12"/>
      <c r="R120" s="12"/>
      <c r="S120" s="12"/>
      <c r="T120" s="12"/>
      <c r="U120" s="16"/>
      <c r="V120" s="16"/>
      <c r="W120" s="16"/>
      <c r="X120" s="52"/>
      <c r="Y120" s="52"/>
      <c r="Z120" s="52"/>
      <c r="AA120" s="6"/>
      <c r="AB120" s="6"/>
      <c r="AC120" s="6"/>
      <c r="AD120" s="6"/>
      <c r="AE120" s="6"/>
    </row>
    <row r="121" spans="1:31">
      <c r="A121" s="1">
        <v>41030</v>
      </c>
      <c r="B121" s="14">
        <v>2001</v>
      </c>
      <c r="C121" s="4"/>
      <c r="D121" s="20"/>
      <c r="E121" s="12">
        <v>6682</v>
      </c>
      <c r="F121" s="16"/>
      <c r="G121" s="17"/>
      <c r="H121" s="6">
        <f t="shared" si="1"/>
        <v>8683</v>
      </c>
      <c r="I121" s="6"/>
      <c r="J121" s="23"/>
      <c r="M121" s="14"/>
      <c r="N121" s="4"/>
      <c r="O121" s="4"/>
      <c r="P121" s="4"/>
      <c r="Q121" s="12"/>
      <c r="R121" s="12"/>
      <c r="S121" s="12"/>
      <c r="T121" s="12"/>
      <c r="U121" s="16"/>
      <c r="V121" s="16"/>
      <c r="W121" s="16"/>
      <c r="X121" s="52"/>
      <c r="Y121" s="52"/>
      <c r="Z121" s="52"/>
      <c r="AA121" s="6"/>
      <c r="AB121" s="6"/>
      <c r="AC121" s="6"/>
      <c r="AD121" s="6"/>
      <c r="AE121" s="6"/>
    </row>
    <row r="122" spans="1:31">
      <c r="A122" s="1">
        <v>41061</v>
      </c>
      <c r="B122" s="14">
        <v>1914</v>
      </c>
      <c r="C122" s="4"/>
      <c r="D122" s="20"/>
      <c r="E122" s="12">
        <v>6765</v>
      </c>
      <c r="F122" s="16"/>
      <c r="G122" s="17"/>
      <c r="H122" s="6">
        <f t="shared" si="1"/>
        <v>8679</v>
      </c>
      <c r="I122" s="6"/>
      <c r="J122" s="23"/>
      <c r="M122" s="14"/>
      <c r="N122" s="4"/>
      <c r="O122" s="4"/>
      <c r="P122" s="4"/>
      <c r="Q122" s="12"/>
      <c r="R122" s="12"/>
      <c r="S122" s="12"/>
      <c r="T122" s="12"/>
      <c r="U122" s="16"/>
      <c r="V122" s="16"/>
      <c r="W122" s="16"/>
      <c r="X122" s="52"/>
      <c r="Y122" s="52"/>
      <c r="Z122" s="52"/>
      <c r="AA122" s="6"/>
      <c r="AB122" s="6"/>
      <c r="AC122" s="6"/>
      <c r="AD122" s="6"/>
      <c r="AE122" s="6"/>
    </row>
    <row r="123" spans="1:31">
      <c r="A123" s="1">
        <v>41091</v>
      </c>
      <c r="B123" s="14">
        <v>1888</v>
      </c>
      <c r="C123" s="4"/>
      <c r="D123" s="20"/>
      <c r="E123" s="12">
        <v>6725</v>
      </c>
      <c r="F123" s="21"/>
      <c r="G123" s="22"/>
      <c r="H123" s="6">
        <f t="shared" si="1"/>
        <v>8613</v>
      </c>
      <c r="I123" s="6"/>
      <c r="J123" s="23"/>
      <c r="M123" s="14"/>
      <c r="N123" s="4"/>
      <c r="O123" s="4"/>
      <c r="P123" s="4"/>
      <c r="Q123" s="12"/>
      <c r="R123" s="12"/>
      <c r="S123" s="12"/>
      <c r="T123" s="12"/>
      <c r="U123" s="21"/>
      <c r="V123" s="21"/>
      <c r="W123" s="21"/>
      <c r="X123" s="21"/>
      <c r="Y123" s="21"/>
      <c r="Z123" s="21"/>
      <c r="AA123" s="6"/>
      <c r="AB123" s="6"/>
      <c r="AC123" s="6"/>
      <c r="AD123" s="6"/>
      <c r="AE123" s="6"/>
    </row>
    <row r="124" spans="1:31">
      <c r="A124" s="1">
        <v>41122</v>
      </c>
      <c r="B124" s="14">
        <v>1816</v>
      </c>
      <c r="C124" s="4"/>
      <c r="D124" s="20"/>
      <c r="E124" s="12">
        <v>6810</v>
      </c>
      <c r="F124" s="21"/>
      <c r="G124" s="22"/>
      <c r="H124" s="6">
        <f t="shared" si="1"/>
        <v>8626</v>
      </c>
      <c r="I124" s="6"/>
      <c r="J124" s="23"/>
      <c r="M124" s="14"/>
      <c r="N124" s="4"/>
      <c r="O124" s="4"/>
      <c r="P124" s="4"/>
      <c r="Q124" s="12"/>
      <c r="R124" s="12"/>
      <c r="S124" s="12"/>
      <c r="T124" s="12"/>
      <c r="U124" s="21"/>
      <c r="V124" s="21"/>
      <c r="W124" s="21"/>
      <c r="X124" s="21"/>
      <c r="Y124" s="21"/>
      <c r="Z124" s="21"/>
      <c r="AA124" s="6"/>
      <c r="AB124" s="6"/>
      <c r="AC124" s="6"/>
      <c r="AD124" s="6"/>
      <c r="AE124" s="6"/>
    </row>
    <row r="125" spans="1:31">
      <c r="A125" s="1">
        <v>41153</v>
      </c>
      <c r="B125" s="14">
        <v>1807</v>
      </c>
      <c r="C125" s="4"/>
      <c r="D125" s="20"/>
      <c r="E125" s="12">
        <v>6855</v>
      </c>
      <c r="F125" s="21"/>
      <c r="G125" s="22"/>
      <c r="H125" s="6">
        <f t="shared" si="1"/>
        <v>8662</v>
      </c>
      <c r="I125" s="6"/>
      <c r="J125" s="23"/>
      <c r="M125" s="14"/>
      <c r="N125" s="4"/>
      <c r="O125" s="4"/>
      <c r="P125" s="4"/>
      <c r="Q125" s="12"/>
      <c r="R125" s="12"/>
      <c r="S125" s="12"/>
      <c r="T125" s="12"/>
      <c r="U125" s="21"/>
      <c r="V125" s="21"/>
      <c r="W125" s="21"/>
      <c r="X125" s="21"/>
      <c r="Y125" s="21"/>
      <c r="Z125" s="21"/>
      <c r="AA125" s="6"/>
      <c r="AB125" s="6"/>
      <c r="AC125" s="6"/>
      <c r="AD125" s="6"/>
      <c r="AE125" s="6"/>
    </row>
    <row r="126" spans="1:31">
      <c r="A126" s="1">
        <v>41183</v>
      </c>
      <c r="B126" s="14">
        <v>1875</v>
      </c>
      <c r="C126" s="4"/>
      <c r="D126" s="20"/>
      <c r="E126" s="12">
        <v>6855</v>
      </c>
      <c r="F126" s="21"/>
      <c r="G126" s="22"/>
      <c r="H126" s="6">
        <f t="shared" si="1"/>
        <v>8730</v>
      </c>
      <c r="I126" s="6"/>
      <c r="J126" s="23"/>
      <c r="M126" s="14"/>
      <c r="N126" s="4"/>
      <c r="O126" s="4"/>
      <c r="P126" s="4"/>
      <c r="Q126" s="12"/>
      <c r="R126" s="12"/>
      <c r="S126" s="12"/>
      <c r="T126" s="12"/>
      <c r="U126" s="21"/>
      <c r="V126" s="21"/>
      <c r="W126" s="21"/>
      <c r="X126" s="21"/>
      <c r="Y126" s="21"/>
      <c r="Z126" s="21"/>
      <c r="AA126" s="6"/>
      <c r="AB126" s="6"/>
      <c r="AC126" s="6"/>
      <c r="AD126" s="6"/>
      <c r="AE126" s="6"/>
    </row>
    <row r="127" spans="1:31">
      <c r="A127" s="1">
        <v>41214</v>
      </c>
      <c r="B127" s="14">
        <v>1863</v>
      </c>
      <c r="C127" s="4"/>
      <c r="D127" s="20"/>
      <c r="E127" s="12">
        <v>6880</v>
      </c>
      <c r="F127" s="21"/>
      <c r="G127" s="22"/>
      <c r="H127" s="6">
        <f t="shared" si="1"/>
        <v>8743</v>
      </c>
      <c r="I127" s="6"/>
      <c r="J127" s="23"/>
      <c r="M127" s="14"/>
      <c r="N127" s="4"/>
      <c r="O127" s="4"/>
      <c r="P127" s="4"/>
      <c r="Q127" s="12"/>
      <c r="R127" s="12"/>
      <c r="S127" s="12"/>
      <c r="T127" s="12"/>
      <c r="U127" s="21"/>
      <c r="V127" s="21"/>
      <c r="W127" s="21"/>
      <c r="X127" s="21"/>
      <c r="Y127" s="21"/>
      <c r="Z127" s="21"/>
      <c r="AA127" s="6"/>
      <c r="AB127" s="6"/>
      <c r="AC127" s="6"/>
      <c r="AD127" s="6"/>
      <c r="AE127" s="6"/>
    </row>
    <row r="128" spans="1:31" ht="14.45" customHeight="1">
      <c r="A128" s="1">
        <v>41244</v>
      </c>
      <c r="B128" s="14">
        <v>1608</v>
      </c>
      <c r="C128" s="4"/>
      <c r="D128" s="20"/>
      <c r="E128" s="12">
        <v>6794</v>
      </c>
      <c r="F128" s="21"/>
      <c r="G128" s="22"/>
      <c r="H128" s="6">
        <f t="shared" si="1"/>
        <v>8402</v>
      </c>
      <c r="I128" s="6"/>
      <c r="J128" s="23"/>
      <c r="M128" s="14"/>
      <c r="N128" s="4"/>
      <c r="O128" s="4"/>
      <c r="P128" s="4"/>
      <c r="Q128" s="12"/>
      <c r="R128" s="12"/>
      <c r="S128" s="12"/>
      <c r="T128" s="12"/>
      <c r="U128" s="21"/>
      <c r="V128" s="21"/>
      <c r="W128" s="21"/>
      <c r="X128" s="21"/>
      <c r="Y128" s="21"/>
      <c r="Z128" s="21"/>
      <c r="AA128" s="6"/>
      <c r="AB128" s="6"/>
      <c r="AC128" s="6"/>
      <c r="AD128" s="6"/>
      <c r="AE128" s="6"/>
    </row>
    <row r="129" spans="1:31">
      <c r="A129" s="1">
        <v>41275</v>
      </c>
      <c r="B129" s="14">
        <v>1917</v>
      </c>
      <c r="C129" s="4"/>
      <c r="D129" s="20"/>
      <c r="E129" s="12">
        <v>6753</v>
      </c>
      <c r="F129" s="21"/>
      <c r="G129" s="22"/>
      <c r="H129" s="6">
        <f t="shared" si="1"/>
        <v>8670</v>
      </c>
      <c r="I129" s="6"/>
      <c r="J129" s="23"/>
      <c r="M129" s="14"/>
      <c r="N129" s="4"/>
      <c r="O129" s="4"/>
      <c r="P129" s="4"/>
      <c r="Q129" s="12"/>
      <c r="R129" s="12"/>
      <c r="S129" s="12"/>
      <c r="T129" s="12"/>
      <c r="U129" s="21"/>
      <c r="V129" s="21"/>
      <c r="W129" s="21"/>
      <c r="X129" s="21"/>
      <c r="Y129" s="21"/>
      <c r="Z129" s="21"/>
      <c r="AA129" s="6"/>
      <c r="AB129" s="6"/>
      <c r="AC129" s="6"/>
      <c r="AD129" s="6"/>
      <c r="AE129" s="6"/>
    </row>
    <row r="130" spans="1:31">
      <c r="A130" s="1">
        <v>41306</v>
      </c>
      <c r="B130" s="14">
        <v>1897</v>
      </c>
      <c r="C130" s="4"/>
      <c r="D130" s="20"/>
      <c r="E130" s="12">
        <v>6795</v>
      </c>
      <c r="F130" s="21"/>
      <c r="G130" s="22"/>
      <c r="H130" s="6">
        <f t="shared" si="1"/>
        <v>8692</v>
      </c>
      <c r="I130" s="6"/>
      <c r="J130" s="23"/>
      <c r="M130" s="14"/>
      <c r="N130" s="4"/>
      <c r="O130" s="4"/>
      <c r="P130" s="4"/>
      <c r="Q130" s="12"/>
      <c r="R130" s="12"/>
      <c r="S130" s="12"/>
      <c r="T130" s="12"/>
      <c r="U130" s="21"/>
      <c r="V130" s="21"/>
      <c r="W130" s="21"/>
      <c r="X130" s="21"/>
      <c r="Y130" s="21"/>
      <c r="Z130" s="21"/>
      <c r="AA130" s="6"/>
      <c r="AB130" s="6"/>
      <c r="AC130" s="6"/>
      <c r="AD130" s="6"/>
      <c r="AE130" s="6"/>
    </row>
    <row r="131" spans="1:31" s="15" customFormat="1">
      <c r="A131" s="41">
        <v>41334</v>
      </c>
      <c r="B131" s="14">
        <v>1895</v>
      </c>
      <c r="C131" s="14"/>
      <c r="D131" s="20"/>
      <c r="E131" s="12">
        <v>6798</v>
      </c>
      <c r="F131" s="21"/>
      <c r="G131" s="22"/>
      <c r="H131" s="6">
        <f t="shared" ref="H131:H163" si="2">B131+E131</f>
        <v>8693</v>
      </c>
      <c r="I131" s="6"/>
      <c r="J131" s="23"/>
      <c r="M131" s="14"/>
      <c r="N131" s="14"/>
      <c r="O131" s="4"/>
      <c r="P131" s="4"/>
      <c r="Q131" s="12"/>
      <c r="R131" s="12"/>
      <c r="S131" s="12"/>
      <c r="T131" s="12"/>
      <c r="U131" s="21"/>
      <c r="V131" s="21"/>
      <c r="W131" s="21"/>
      <c r="X131" s="21"/>
      <c r="Y131" s="21"/>
      <c r="Z131" s="21"/>
      <c r="AA131" s="6"/>
      <c r="AB131" s="6"/>
      <c r="AC131" s="6"/>
      <c r="AD131" s="6"/>
      <c r="AE131" s="6"/>
    </row>
    <row r="132" spans="1:31">
      <c r="A132" s="1">
        <v>41365</v>
      </c>
      <c r="B132" s="14">
        <v>1821</v>
      </c>
      <c r="C132" s="4"/>
      <c r="D132" s="20"/>
      <c r="E132" s="12">
        <v>6817</v>
      </c>
      <c r="F132" s="21"/>
      <c r="G132" s="22"/>
      <c r="H132" s="6">
        <f t="shared" si="2"/>
        <v>8638</v>
      </c>
      <c r="I132" s="6"/>
      <c r="J132" s="23"/>
      <c r="M132" s="14"/>
      <c r="N132" s="4"/>
      <c r="O132" s="14"/>
      <c r="P132" s="14"/>
      <c r="Q132" s="12"/>
      <c r="R132" s="12"/>
      <c r="S132" s="12"/>
      <c r="T132" s="12"/>
      <c r="U132" s="21"/>
      <c r="V132" s="21"/>
      <c r="W132" s="21"/>
      <c r="X132" s="21"/>
      <c r="Y132" s="21"/>
      <c r="Z132" s="21"/>
      <c r="AA132" s="6"/>
      <c r="AB132" s="6"/>
      <c r="AC132" s="6"/>
      <c r="AD132" s="6"/>
      <c r="AE132" s="6"/>
    </row>
    <row r="133" spans="1:31">
      <c r="A133" s="1">
        <v>41395</v>
      </c>
      <c r="B133" s="14">
        <v>1768</v>
      </c>
      <c r="C133" s="4"/>
      <c r="D133" s="20"/>
      <c r="E133" s="12">
        <v>6919</v>
      </c>
      <c r="F133" s="21"/>
      <c r="G133" s="22"/>
      <c r="H133" s="6">
        <f t="shared" si="2"/>
        <v>8687</v>
      </c>
      <c r="I133" s="6"/>
      <c r="J133" s="23"/>
      <c r="M133" s="14"/>
      <c r="N133" s="4"/>
      <c r="O133" s="4"/>
      <c r="P133" s="4"/>
      <c r="Q133" s="12"/>
      <c r="R133" s="12"/>
      <c r="S133" s="12"/>
      <c r="T133" s="12"/>
      <c r="U133" s="21"/>
      <c r="V133" s="21"/>
      <c r="W133" s="21"/>
      <c r="X133" s="21"/>
      <c r="Y133" s="21"/>
      <c r="Z133" s="21"/>
      <c r="AA133" s="6"/>
      <c r="AB133" s="6"/>
      <c r="AC133" s="6"/>
      <c r="AD133" s="6"/>
      <c r="AE133" s="6"/>
    </row>
    <row r="134" spans="1:31">
      <c r="A134" s="1">
        <v>41426</v>
      </c>
      <c r="B134" s="40">
        <v>1703</v>
      </c>
      <c r="C134" s="10"/>
      <c r="D134" s="20"/>
      <c r="E134" s="12">
        <v>6901</v>
      </c>
      <c r="F134" s="21"/>
      <c r="G134" s="22"/>
      <c r="H134" s="6">
        <f t="shared" si="2"/>
        <v>8604</v>
      </c>
      <c r="I134" s="6"/>
      <c r="J134" s="23"/>
      <c r="M134" s="40"/>
      <c r="N134" s="10"/>
      <c r="O134" s="4"/>
      <c r="P134" s="4"/>
      <c r="Q134" s="12"/>
      <c r="R134" s="12"/>
      <c r="S134" s="12"/>
      <c r="T134" s="12"/>
      <c r="U134" s="21"/>
      <c r="V134" s="21"/>
      <c r="W134" s="21"/>
      <c r="X134" s="21"/>
      <c r="Y134" s="21"/>
      <c r="Z134" s="21"/>
      <c r="AA134" s="6"/>
      <c r="AB134" s="6"/>
      <c r="AC134" s="6"/>
      <c r="AD134" s="6"/>
      <c r="AE134" s="6"/>
    </row>
    <row r="135" spans="1:31">
      <c r="A135" s="1">
        <v>41456</v>
      </c>
      <c r="B135" s="14">
        <v>1615</v>
      </c>
      <c r="C135" s="4"/>
      <c r="D135" s="20"/>
      <c r="E135" s="12">
        <v>6960</v>
      </c>
      <c r="F135" s="21"/>
      <c r="G135" s="22"/>
      <c r="H135" s="6">
        <f t="shared" si="2"/>
        <v>8575</v>
      </c>
      <c r="I135" s="6"/>
      <c r="J135" s="23"/>
      <c r="M135" s="14"/>
      <c r="N135" s="4"/>
      <c r="O135" s="10"/>
      <c r="P135" s="10"/>
      <c r="Q135" s="12"/>
      <c r="R135" s="12"/>
      <c r="S135" s="12"/>
      <c r="T135" s="12"/>
      <c r="U135" s="21"/>
      <c r="V135" s="21"/>
      <c r="W135" s="21"/>
      <c r="X135" s="21"/>
      <c r="Y135" s="21"/>
      <c r="Z135" s="21"/>
      <c r="AA135" s="6"/>
      <c r="AB135" s="6"/>
      <c r="AC135" s="6"/>
      <c r="AD135" s="6"/>
      <c r="AE135" s="6"/>
    </row>
    <row r="136" spans="1:31">
      <c r="A136" s="1">
        <v>41487</v>
      </c>
      <c r="B136" s="14">
        <v>1632</v>
      </c>
      <c r="C136" s="14"/>
      <c r="D136" s="20"/>
      <c r="E136" s="12">
        <v>6903</v>
      </c>
      <c r="F136" s="21"/>
      <c r="G136" s="22"/>
      <c r="H136" s="6">
        <f t="shared" si="2"/>
        <v>8535</v>
      </c>
      <c r="I136" s="6"/>
      <c r="J136" s="23"/>
      <c r="M136" s="14"/>
      <c r="N136" s="14"/>
      <c r="O136" s="4"/>
      <c r="P136" s="4"/>
      <c r="Q136" s="12"/>
      <c r="R136" s="12"/>
      <c r="S136" s="12"/>
      <c r="T136" s="12"/>
      <c r="U136" s="21"/>
      <c r="V136" s="21"/>
      <c r="W136" s="21"/>
      <c r="X136" s="21"/>
      <c r="Y136" s="21"/>
      <c r="Z136" s="21"/>
      <c r="AA136" s="6"/>
      <c r="AB136" s="6"/>
      <c r="AC136" s="6"/>
      <c r="AD136" s="6"/>
      <c r="AE136" s="6"/>
    </row>
    <row r="137" spans="1:31">
      <c r="A137" s="1">
        <v>41518</v>
      </c>
      <c r="B137" s="14">
        <v>1652</v>
      </c>
      <c r="C137" s="37"/>
      <c r="D137" s="36"/>
      <c r="E137" s="12">
        <v>6898</v>
      </c>
      <c r="F137" s="21"/>
      <c r="G137" s="36"/>
      <c r="H137" s="6">
        <f t="shared" si="2"/>
        <v>8550</v>
      </c>
      <c r="I137" s="6"/>
      <c r="J137" s="23"/>
      <c r="M137" s="14"/>
      <c r="N137" s="37"/>
      <c r="O137" s="14"/>
      <c r="P137" s="14"/>
      <c r="T137" s="12"/>
      <c r="U137" s="21"/>
      <c r="V137" s="21"/>
      <c r="W137" s="21"/>
      <c r="Y137" s="11"/>
      <c r="Z137" s="11"/>
      <c r="AA137" s="6"/>
      <c r="AB137" s="6"/>
      <c r="AC137" s="6"/>
      <c r="AD137" s="6"/>
      <c r="AE137" s="6"/>
    </row>
    <row r="138" spans="1:31">
      <c r="A138" s="1">
        <v>41548</v>
      </c>
      <c r="B138" s="14">
        <v>1653</v>
      </c>
      <c r="C138" s="37"/>
      <c r="D138" s="36"/>
      <c r="E138" s="12">
        <v>6843</v>
      </c>
      <c r="F138" s="21"/>
      <c r="G138" s="36"/>
      <c r="H138" s="6">
        <f t="shared" si="2"/>
        <v>8496</v>
      </c>
      <c r="I138" s="6"/>
      <c r="J138" s="23"/>
      <c r="M138" s="14"/>
      <c r="N138" s="37"/>
      <c r="O138" s="37"/>
      <c r="P138" s="37"/>
      <c r="T138" s="12"/>
      <c r="U138" s="21"/>
      <c r="V138" s="21"/>
      <c r="W138" s="21"/>
      <c r="Y138" s="11"/>
      <c r="Z138" s="11"/>
      <c r="AA138" s="6"/>
      <c r="AB138" s="6"/>
      <c r="AC138" s="6"/>
      <c r="AD138" s="6"/>
      <c r="AE138" s="6"/>
    </row>
    <row r="139" spans="1:31">
      <c r="A139" s="1">
        <v>41579</v>
      </c>
      <c r="B139" s="14">
        <v>1572</v>
      </c>
      <c r="C139" s="37"/>
      <c r="D139" s="36"/>
      <c r="E139" s="12">
        <v>6781</v>
      </c>
      <c r="F139" s="21"/>
      <c r="G139" s="36"/>
      <c r="H139" s="6">
        <f t="shared" si="2"/>
        <v>8353</v>
      </c>
      <c r="I139" s="6"/>
      <c r="J139" s="23"/>
      <c r="M139" s="14"/>
      <c r="N139" s="37"/>
      <c r="O139" s="37"/>
      <c r="P139" s="37"/>
      <c r="T139" s="12"/>
      <c r="U139" s="21"/>
      <c r="V139" s="21"/>
      <c r="W139" s="21"/>
      <c r="Y139" s="11"/>
      <c r="Z139" s="11"/>
      <c r="AA139" s="6"/>
      <c r="AB139" s="6"/>
      <c r="AC139" s="6"/>
      <c r="AD139" s="6"/>
      <c r="AE139" s="6"/>
    </row>
    <row r="140" spans="1:31">
      <c r="A140" s="1">
        <v>41609</v>
      </c>
      <c r="B140" s="14">
        <v>1466</v>
      </c>
      <c r="C140" s="37"/>
      <c r="D140" s="36"/>
      <c r="E140" s="12">
        <v>6725</v>
      </c>
      <c r="F140" s="21"/>
      <c r="G140" s="36"/>
      <c r="H140" s="6">
        <f t="shared" si="2"/>
        <v>8191</v>
      </c>
      <c r="I140" s="6"/>
      <c r="J140" s="23"/>
      <c r="M140" s="14"/>
      <c r="N140" s="37"/>
      <c r="O140" s="37"/>
      <c r="P140" s="37"/>
      <c r="T140" s="12"/>
      <c r="U140" s="21"/>
      <c r="V140" s="21"/>
      <c r="W140" s="21"/>
      <c r="Y140" s="11"/>
      <c r="Z140" s="11"/>
      <c r="AA140" s="6"/>
      <c r="AB140" s="6"/>
      <c r="AC140" s="6"/>
      <c r="AD140" s="6"/>
      <c r="AE140" s="6"/>
    </row>
    <row r="141" spans="1:31">
      <c r="A141" s="1">
        <v>41640</v>
      </c>
      <c r="B141" s="14">
        <v>1755</v>
      </c>
      <c r="C141" s="37"/>
      <c r="D141" s="36"/>
      <c r="E141" s="12">
        <v>6650</v>
      </c>
      <c r="F141" s="21"/>
      <c r="G141" s="36"/>
      <c r="H141" s="6">
        <f t="shared" si="2"/>
        <v>8405</v>
      </c>
      <c r="I141" s="6"/>
      <c r="J141" s="23"/>
      <c r="M141" s="14"/>
      <c r="N141" s="37"/>
      <c r="O141" s="37"/>
      <c r="P141" s="37"/>
      <c r="T141" s="12"/>
      <c r="U141" s="21"/>
      <c r="V141" s="21"/>
      <c r="W141" s="21"/>
      <c r="Y141" s="11"/>
      <c r="Z141" s="11"/>
      <c r="AA141" s="6"/>
      <c r="AB141" s="6"/>
      <c r="AC141" s="6"/>
      <c r="AD141" s="6"/>
      <c r="AE141" s="6"/>
    </row>
    <row r="142" spans="1:31" ht="14.45" customHeight="1">
      <c r="A142" s="1">
        <v>41671</v>
      </c>
      <c r="B142" s="14">
        <v>1831</v>
      </c>
      <c r="C142" s="37"/>
      <c r="D142" s="36"/>
      <c r="E142" s="12">
        <v>6682</v>
      </c>
      <c r="F142" s="21"/>
      <c r="G142" s="36"/>
      <c r="H142" s="6">
        <f t="shared" si="2"/>
        <v>8513</v>
      </c>
      <c r="I142" s="6"/>
      <c r="J142" s="23"/>
      <c r="M142" s="14"/>
      <c r="N142" s="37"/>
      <c r="O142" s="37"/>
      <c r="P142" s="37"/>
      <c r="T142" s="12"/>
      <c r="U142" s="21"/>
      <c r="V142" s="21"/>
      <c r="W142" s="21"/>
      <c r="Y142" s="11"/>
      <c r="Z142" s="11"/>
      <c r="AA142" s="6"/>
      <c r="AB142" s="6"/>
      <c r="AC142" s="6"/>
      <c r="AD142" s="6"/>
      <c r="AE142" s="6"/>
    </row>
    <row r="143" spans="1:31">
      <c r="A143" s="1">
        <v>41699</v>
      </c>
      <c r="B143" s="14">
        <v>1858</v>
      </c>
      <c r="C143" s="37"/>
      <c r="D143" s="36"/>
      <c r="E143" s="12">
        <v>6748</v>
      </c>
      <c r="F143" s="21"/>
      <c r="G143" s="36"/>
      <c r="H143" s="6">
        <f t="shared" si="2"/>
        <v>8606</v>
      </c>
      <c r="I143" s="6"/>
      <c r="J143" s="23"/>
      <c r="M143" s="14"/>
      <c r="N143" s="37"/>
      <c r="O143" s="37"/>
      <c r="P143" s="37"/>
      <c r="T143" s="12"/>
      <c r="U143" s="21"/>
      <c r="V143" s="21"/>
      <c r="W143" s="21"/>
      <c r="Y143" s="11"/>
      <c r="Z143" s="11"/>
      <c r="AA143" s="6"/>
      <c r="AB143" s="6"/>
      <c r="AC143" s="6"/>
      <c r="AD143" s="6"/>
      <c r="AE143" s="6"/>
    </row>
    <row r="144" spans="1:31">
      <c r="A144" s="1">
        <v>41730</v>
      </c>
      <c r="B144" s="14">
        <v>1817</v>
      </c>
      <c r="C144" s="37"/>
      <c r="D144" s="36"/>
      <c r="E144" s="12">
        <v>6691</v>
      </c>
      <c r="F144" s="21"/>
      <c r="G144" s="36"/>
      <c r="H144" s="6">
        <f t="shared" si="2"/>
        <v>8508</v>
      </c>
      <c r="I144" s="6"/>
      <c r="J144" s="23"/>
      <c r="M144" s="14"/>
      <c r="N144" s="37"/>
      <c r="O144" s="37"/>
      <c r="P144" s="37"/>
      <c r="T144" s="12"/>
      <c r="U144" s="21"/>
      <c r="V144" s="21"/>
      <c r="W144" s="21"/>
      <c r="Y144" s="11"/>
      <c r="Z144" s="11"/>
      <c r="AA144" s="6"/>
      <c r="AB144" s="6"/>
      <c r="AC144" s="6"/>
      <c r="AD144" s="6"/>
      <c r="AE144" s="6"/>
    </row>
    <row r="145" spans="1:31">
      <c r="A145" s="1">
        <v>41760</v>
      </c>
      <c r="B145" s="14">
        <v>1837</v>
      </c>
      <c r="C145" s="37"/>
      <c r="D145" s="36"/>
      <c r="E145" s="12">
        <v>6749</v>
      </c>
      <c r="F145" s="21"/>
      <c r="G145" s="36"/>
      <c r="H145" s="6">
        <f t="shared" si="2"/>
        <v>8586</v>
      </c>
      <c r="I145" s="6"/>
      <c r="J145" s="23"/>
      <c r="M145" s="14"/>
      <c r="N145" s="37"/>
      <c r="O145" s="37"/>
      <c r="P145" s="37"/>
      <c r="T145" s="12"/>
      <c r="U145" s="21"/>
      <c r="V145" s="21"/>
      <c r="W145" s="21"/>
      <c r="Y145" s="11"/>
      <c r="Z145" s="11"/>
      <c r="AA145" s="6"/>
      <c r="AB145" s="6"/>
      <c r="AC145" s="6"/>
      <c r="AD145" s="6"/>
      <c r="AE145" s="6"/>
    </row>
    <row r="146" spans="1:31">
      <c r="A146" s="1">
        <v>41791</v>
      </c>
      <c r="B146" s="14">
        <v>1861</v>
      </c>
      <c r="C146" s="37"/>
      <c r="D146" s="36"/>
      <c r="E146" s="12">
        <v>6773</v>
      </c>
      <c r="F146" s="21"/>
      <c r="G146" s="36"/>
      <c r="H146" s="6">
        <f t="shared" si="2"/>
        <v>8634</v>
      </c>
      <c r="I146" s="6"/>
      <c r="J146" s="23"/>
      <c r="M146" s="14"/>
      <c r="N146" s="37"/>
      <c r="O146" s="37"/>
      <c r="P146" s="37"/>
      <c r="T146" s="12"/>
      <c r="U146" s="21"/>
      <c r="V146" s="21"/>
      <c r="W146" s="21"/>
      <c r="Y146" s="11"/>
      <c r="Z146" s="11"/>
      <c r="AA146" s="6"/>
      <c r="AB146" s="6"/>
      <c r="AC146" s="6"/>
      <c r="AD146" s="6"/>
      <c r="AE146" s="6"/>
    </row>
    <row r="147" spans="1:31">
      <c r="A147" s="1">
        <v>41821</v>
      </c>
      <c r="B147" s="14">
        <v>1875</v>
      </c>
      <c r="C147" s="37"/>
      <c r="D147" s="45"/>
      <c r="E147" s="12">
        <v>6792</v>
      </c>
      <c r="F147" s="21"/>
      <c r="G147" s="22"/>
      <c r="H147" s="6">
        <f t="shared" si="2"/>
        <v>8667</v>
      </c>
      <c r="I147" s="6"/>
      <c r="J147" s="23"/>
      <c r="M147" s="14"/>
      <c r="N147" s="37"/>
      <c r="O147" s="37"/>
      <c r="P147" s="37"/>
      <c r="Q147" s="37"/>
      <c r="R147" s="37"/>
      <c r="S147" s="37"/>
      <c r="T147" s="12"/>
      <c r="U147" s="21"/>
      <c r="V147" s="21"/>
      <c r="W147" s="21"/>
      <c r="X147" s="21"/>
      <c r="Y147" s="21"/>
      <c r="Z147" s="21"/>
      <c r="AA147" s="6"/>
      <c r="AB147" s="6"/>
      <c r="AC147" s="6"/>
      <c r="AD147" s="6"/>
      <c r="AE147" s="6"/>
    </row>
    <row r="148" spans="1:31">
      <c r="A148" s="1">
        <v>41852</v>
      </c>
      <c r="B148" s="14">
        <v>1885</v>
      </c>
      <c r="C148" s="6">
        <v>1886.9795145745429</v>
      </c>
      <c r="D148" s="36"/>
      <c r="E148" s="12">
        <v>6869</v>
      </c>
      <c r="F148" s="21">
        <v>6866.7115184498371</v>
      </c>
      <c r="G148" s="36"/>
      <c r="H148" s="6">
        <f t="shared" si="2"/>
        <v>8754</v>
      </c>
      <c r="I148" s="6">
        <f>C148+F148</f>
        <v>8753.6910330243809</v>
      </c>
      <c r="J148" s="23"/>
      <c r="M148" s="14"/>
      <c r="N148" s="6"/>
      <c r="O148" s="37"/>
      <c r="P148" s="37"/>
      <c r="T148" s="12"/>
      <c r="U148" s="21"/>
      <c r="V148" s="21"/>
      <c r="W148" s="21"/>
      <c r="Y148" s="11"/>
      <c r="Z148" s="11"/>
      <c r="AA148" s="6"/>
      <c r="AB148" s="6"/>
      <c r="AC148" s="6"/>
      <c r="AD148" s="6"/>
      <c r="AE148" s="6"/>
    </row>
    <row r="149" spans="1:31">
      <c r="A149" s="1">
        <v>41883</v>
      </c>
      <c r="B149" s="14">
        <v>1838</v>
      </c>
      <c r="C149" s="6">
        <v>1864.0300337526605</v>
      </c>
      <c r="D149" s="36"/>
      <c r="E149" s="12">
        <v>6920</v>
      </c>
      <c r="F149" s="6">
        <v>6906.0053930871427</v>
      </c>
      <c r="G149" s="36"/>
      <c r="H149" s="6">
        <f t="shared" si="2"/>
        <v>8758</v>
      </c>
      <c r="I149" s="6">
        <f t="shared" ref="I149:I212" si="3">C149+F149</f>
        <v>8770.0354268398041</v>
      </c>
      <c r="J149" s="23"/>
      <c r="M149" s="14"/>
      <c r="N149" s="6"/>
      <c r="O149" s="6"/>
      <c r="P149" s="6"/>
      <c r="T149" s="12"/>
      <c r="U149" s="6"/>
      <c r="V149" s="6"/>
      <c r="W149" s="6"/>
      <c r="Y149" s="11"/>
      <c r="Z149" s="11"/>
      <c r="AA149" s="6"/>
      <c r="AB149" s="6"/>
      <c r="AC149" s="6"/>
      <c r="AD149" s="6"/>
      <c r="AE149" s="6"/>
    </row>
    <row r="150" spans="1:31">
      <c r="A150" s="1">
        <v>41913</v>
      </c>
      <c r="B150" s="14">
        <v>1847</v>
      </c>
      <c r="C150" s="6">
        <v>1876.1531561462944</v>
      </c>
      <c r="D150" s="36"/>
      <c r="E150" s="12">
        <v>6844</v>
      </c>
      <c r="F150" s="6">
        <v>6831.7437195860066</v>
      </c>
      <c r="G150" s="36"/>
      <c r="H150" s="6">
        <f t="shared" si="2"/>
        <v>8691</v>
      </c>
      <c r="I150" s="6">
        <f t="shared" si="3"/>
        <v>8707.8968757323019</v>
      </c>
      <c r="J150" s="23"/>
      <c r="M150" s="14"/>
      <c r="N150" s="6"/>
      <c r="O150" s="6"/>
      <c r="P150" s="6"/>
      <c r="T150" s="12"/>
      <c r="U150" s="6"/>
      <c r="V150" s="6"/>
      <c r="W150" s="6"/>
      <c r="Y150" s="11"/>
      <c r="Z150" s="11"/>
      <c r="AA150" s="6"/>
      <c r="AB150" s="6"/>
      <c r="AC150" s="6"/>
      <c r="AD150" s="6"/>
      <c r="AE150" s="6"/>
    </row>
    <row r="151" spans="1:31">
      <c r="A151" s="1">
        <v>41944</v>
      </c>
      <c r="B151" s="14">
        <v>1843</v>
      </c>
      <c r="C151" s="6">
        <v>1737.9366865338961</v>
      </c>
      <c r="D151" s="36"/>
      <c r="E151" s="12">
        <v>6882</v>
      </c>
      <c r="F151" s="6">
        <v>6887.6767976265937</v>
      </c>
      <c r="G151" s="36"/>
      <c r="H151" s="6">
        <f t="shared" si="2"/>
        <v>8725</v>
      </c>
      <c r="I151" s="6">
        <f t="shared" si="3"/>
        <v>8625.6134841604908</v>
      </c>
      <c r="J151" s="23"/>
      <c r="M151" s="14"/>
      <c r="N151" s="6"/>
      <c r="O151" s="6"/>
      <c r="P151" s="6"/>
      <c r="T151" s="12"/>
      <c r="U151" s="6"/>
      <c r="V151" s="6"/>
      <c r="W151" s="6"/>
      <c r="Y151" s="11"/>
      <c r="Z151" s="11"/>
      <c r="AA151" s="6"/>
      <c r="AB151" s="6"/>
      <c r="AC151" s="6"/>
      <c r="AD151" s="6"/>
      <c r="AE151" s="6"/>
    </row>
    <row r="152" spans="1:31">
      <c r="A152" s="1">
        <v>41974</v>
      </c>
      <c r="B152" s="14">
        <v>2034</v>
      </c>
      <c r="C152" s="6">
        <v>1552.548311564422</v>
      </c>
      <c r="D152" s="36"/>
      <c r="E152" s="12">
        <v>6737</v>
      </c>
      <c r="F152" s="6">
        <v>6671.2946547453676</v>
      </c>
      <c r="G152" s="36"/>
      <c r="H152" s="6">
        <f t="shared" si="2"/>
        <v>8771</v>
      </c>
      <c r="I152" s="6">
        <f t="shared" si="3"/>
        <v>8223.8429663097886</v>
      </c>
      <c r="J152" s="23"/>
      <c r="M152" s="14"/>
      <c r="N152" s="6"/>
      <c r="O152" s="6"/>
      <c r="P152" s="6"/>
      <c r="T152" s="12"/>
      <c r="U152" s="6"/>
      <c r="V152" s="6"/>
      <c r="W152" s="6"/>
      <c r="Y152" s="11"/>
      <c r="Z152" s="11"/>
      <c r="AA152" s="6"/>
      <c r="AB152" s="6"/>
      <c r="AC152" s="6"/>
      <c r="AD152" s="6"/>
      <c r="AE152" s="6"/>
    </row>
    <row r="153" spans="1:31">
      <c r="A153" s="1">
        <v>42005</v>
      </c>
      <c r="B153" s="14">
        <v>2223</v>
      </c>
      <c r="C153" s="6">
        <v>1805.7920006813983</v>
      </c>
      <c r="D153" s="36"/>
      <c r="E153" s="12">
        <v>6719</v>
      </c>
      <c r="F153" s="6">
        <v>6622.0614272105659</v>
      </c>
      <c r="G153" s="36"/>
      <c r="H153" s="6">
        <f t="shared" si="2"/>
        <v>8942</v>
      </c>
      <c r="I153" s="6">
        <f t="shared" si="3"/>
        <v>8427.8534278919651</v>
      </c>
      <c r="J153" s="23"/>
      <c r="M153" s="14"/>
      <c r="N153" s="6"/>
      <c r="O153" s="6"/>
      <c r="P153" s="6"/>
      <c r="T153" s="12"/>
      <c r="U153" s="6"/>
      <c r="V153" s="6"/>
      <c r="W153" s="6"/>
      <c r="Y153" s="11"/>
      <c r="Z153" s="11"/>
      <c r="AA153" s="6"/>
      <c r="AB153" s="6"/>
      <c r="AC153" s="6"/>
      <c r="AD153" s="6"/>
      <c r="AE153" s="6"/>
    </row>
    <row r="154" spans="1:31">
      <c r="A154" s="1">
        <v>42036</v>
      </c>
      <c r="B154" s="14">
        <v>2186</v>
      </c>
      <c r="C154" s="6">
        <v>1938.8379143719012</v>
      </c>
      <c r="D154" s="36"/>
      <c r="E154" s="12">
        <v>6677</v>
      </c>
      <c r="F154" s="6">
        <v>6716.9606964818695</v>
      </c>
      <c r="G154" s="36"/>
      <c r="H154" s="6">
        <f t="shared" si="2"/>
        <v>8863</v>
      </c>
      <c r="I154" s="6">
        <f t="shared" si="3"/>
        <v>8655.7986108537698</v>
      </c>
      <c r="J154" s="23"/>
      <c r="M154" s="14"/>
      <c r="N154" s="6"/>
      <c r="O154" s="6"/>
      <c r="P154" s="6"/>
      <c r="T154" s="12"/>
      <c r="U154" s="6"/>
      <c r="V154" s="6"/>
      <c r="W154" s="6"/>
      <c r="Y154" s="11"/>
      <c r="Z154" s="11"/>
      <c r="AA154" s="6"/>
      <c r="AB154" s="6"/>
      <c r="AC154" s="6"/>
      <c r="AD154" s="6"/>
      <c r="AE154" s="6"/>
    </row>
    <row r="155" spans="1:31">
      <c r="A155" s="1">
        <v>42064</v>
      </c>
      <c r="B155" s="14">
        <v>2103</v>
      </c>
      <c r="C155" s="6">
        <v>1968.9138386978175</v>
      </c>
      <c r="D155" s="36"/>
      <c r="E155" s="12">
        <v>6706</v>
      </c>
      <c r="F155" s="6">
        <v>6723.8929701822399</v>
      </c>
      <c r="G155" s="36"/>
      <c r="H155" s="6">
        <f t="shared" si="2"/>
        <v>8809</v>
      </c>
      <c r="I155" s="6">
        <f t="shared" si="3"/>
        <v>8692.8068088800574</v>
      </c>
      <c r="J155" s="23"/>
      <c r="M155" s="14"/>
      <c r="N155" s="6"/>
      <c r="O155" s="6"/>
      <c r="P155" s="6"/>
      <c r="T155" s="12"/>
      <c r="U155" s="6"/>
      <c r="V155" s="6"/>
      <c r="W155" s="6"/>
      <c r="Y155" s="11"/>
      <c r="Z155" s="11"/>
      <c r="AA155" s="6"/>
      <c r="AB155" s="6"/>
      <c r="AC155" s="6"/>
      <c r="AD155" s="6"/>
      <c r="AE155" s="6"/>
    </row>
    <row r="156" spans="1:31" ht="14.45" customHeight="1">
      <c r="A156" s="1">
        <v>42095</v>
      </c>
      <c r="B156" s="14">
        <v>2150</v>
      </c>
      <c r="C156" s="6">
        <v>1851.6366457760541</v>
      </c>
      <c r="D156" s="36"/>
      <c r="E156" s="12">
        <v>6684</v>
      </c>
      <c r="F156" s="6">
        <v>6739.6090848226568</v>
      </c>
      <c r="G156" s="36"/>
      <c r="H156" s="6">
        <f t="shared" si="2"/>
        <v>8834</v>
      </c>
      <c r="I156" s="6">
        <f t="shared" si="3"/>
        <v>8591.2457305987118</v>
      </c>
      <c r="J156" s="23"/>
      <c r="M156" s="14"/>
      <c r="N156" s="6"/>
      <c r="O156" s="6"/>
      <c r="P156" s="6"/>
      <c r="T156" s="12"/>
      <c r="U156" s="6"/>
      <c r="V156" s="6"/>
      <c r="W156" s="6"/>
      <c r="Y156" s="11"/>
      <c r="Z156" s="11"/>
      <c r="AA156" s="6"/>
      <c r="AB156" s="6"/>
      <c r="AC156" s="6"/>
      <c r="AD156" s="6"/>
      <c r="AE156" s="6"/>
    </row>
    <row r="157" spans="1:31">
      <c r="A157" s="1">
        <v>42125</v>
      </c>
      <c r="B157" s="14">
        <v>2179</v>
      </c>
      <c r="C157" s="6">
        <v>1809.8968118404755</v>
      </c>
      <c r="D157" s="36"/>
      <c r="E157" s="12">
        <v>6701</v>
      </c>
      <c r="F157" s="6">
        <v>6809.4056335330934</v>
      </c>
      <c r="G157" s="36"/>
      <c r="H157" s="6">
        <f t="shared" si="2"/>
        <v>8880</v>
      </c>
      <c r="I157" s="6">
        <f t="shared" si="3"/>
        <v>8619.3024453735688</v>
      </c>
      <c r="J157" s="23"/>
      <c r="M157" s="14"/>
      <c r="N157" s="6"/>
      <c r="O157" s="6"/>
      <c r="P157" s="6"/>
      <c r="T157" s="12"/>
      <c r="U157" s="6"/>
      <c r="V157" s="6"/>
      <c r="W157" s="6"/>
      <c r="Y157" s="11"/>
      <c r="Z157" s="11"/>
      <c r="AA157" s="6"/>
      <c r="AB157" s="6"/>
      <c r="AC157" s="6"/>
      <c r="AD157" s="6"/>
      <c r="AE157" s="6"/>
    </row>
    <row r="158" spans="1:31">
      <c r="A158" s="1">
        <v>42156</v>
      </c>
      <c r="B158" s="14">
        <v>2198</v>
      </c>
      <c r="C158" s="6">
        <v>1801.28566569535</v>
      </c>
      <c r="D158" s="36"/>
      <c r="E158" s="12">
        <v>6708</v>
      </c>
      <c r="F158" s="6">
        <v>6795.3239963105825</v>
      </c>
      <c r="G158" s="36"/>
      <c r="H158" s="6">
        <f t="shared" si="2"/>
        <v>8906</v>
      </c>
      <c r="I158" s="6">
        <f t="shared" si="3"/>
        <v>8596.6096620059325</v>
      </c>
      <c r="J158" s="23"/>
      <c r="M158" s="14"/>
      <c r="N158" s="6"/>
      <c r="O158" s="6"/>
      <c r="P158" s="6"/>
      <c r="T158" s="12"/>
      <c r="U158" s="6"/>
      <c r="V158" s="6"/>
      <c r="W158" s="6"/>
      <c r="Y158" s="11"/>
      <c r="Z158" s="11"/>
      <c r="AA158" s="6"/>
      <c r="AB158" s="6"/>
      <c r="AC158" s="6"/>
      <c r="AD158" s="6"/>
      <c r="AE158" s="6"/>
    </row>
    <row r="159" spans="1:31">
      <c r="A159" s="1">
        <v>42186</v>
      </c>
      <c r="B159" s="14">
        <v>2183</v>
      </c>
      <c r="C159" s="6">
        <v>1754.3584413871704</v>
      </c>
      <c r="D159" s="36"/>
      <c r="E159" s="12">
        <v>6762</v>
      </c>
      <c r="F159" s="6">
        <v>6890.2125687533389</v>
      </c>
      <c r="G159" s="36"/>
      <c r="H159" s="6">
        <f t="shared" si="2"/>
        <v>8945</v>
      </c>
      <c r="I159" s="6">
        <f t="shared" si="3"/>
        <v>8644.5710101405093</v>
      </c>
      <c r="J159" s="23"/>
      <c r="M159" s="14"/>
      <c r="N159" s="6"/>
      <c r="O159" s="6"/>
      <c r="P159" s="6"/>
      <c r="T159" s="12"/>
      <c r="U159" s="6"/>
      <c r="V159" s="6"/>
      <c r="W159" s="6"/>
      <c r="Y159" s="11"/>
      <c r="Z159" s="11"/>
      <c r="AA159" s="6"/>
      <c r="AB159" s="6"/>
      <c r="AC159" s="6"/>
      <c r="AD159" s="6"/>
      <c r="AE159" s="6"/>
    </row>
    <row r="160" spans="1:31">
      <c r="A160" s="1">
        <v>42217</v>
      </c>
      <c r="B160" s="14">
        <v>2300</v>
      </c>
      <c r="C160" s="6">
        <v>1750.8132802968412</v>
      </c>
      <c r="D160" s="36"/>
      <c r="E160" s="12">
        <v>6812</v>
      </c>
      <c r="F160" s="6">
        <v>6902.5850206404939</v>
      </c>
      <c r="G160" s="36"/>
      <c r="H160" s="6">
        <f t="shared" si="2"/>
        <v>9112</v>
      </c>
      <c r="I160" s="6">
        <f t="shared" si="3"/>
        <v>8653.3983009373351</v>
      </c>
      <c r="J160" s="23"/>
      <c r="M160" s="14"/>
      <c r="N160" s="6"/>
      <c r="O160" s="6"/>
      <c r="P160" s="6"/>
      <c r="T160" s="12"/>
      <c r="U160" s="6"/>
      <c r="V160" s="6"/>
      <c r="W160" s="6"/>
      <c r="Y160" s="11"/>
      <c r="Z160" s="11"/>
      <c r="AA160" s="6"/>
      <c r="AB160" s="6"/>
      <c r="AC160" s="6"/>
      <c r="AD160" s="6"/>
      <c r="AE160" s="6"/>
    </row>
    <row r="161" spans="1:31" ht="15" thickBot="1">
      <c r="A161" s="2">
        <v>42248</v>
      </c>
      <c r="B161" s="28">
        <v>2223</v>
      </c>
      <c r="C161" s="29">
        <v>1737.8435976153996</v>
      </c>
      <c r="D161" s="46"/>
      <c r="E161" s="13">
        <v>6866</v>
      </c>
      <c r="F161" s="29">
        <v>6895.3069861498752</v>
      </c>
      <c r="G161" s="46"/>
      <c r="H161" s="47">
        <f t="shared" si="2"/>
        <v>9089</v>
      </c>
      <c r="I161" s="29">
        <f t="shared" si="3"/>
        <v>8633.1505837652749</v>
      </c>
      <c r="J161" s="30"/>
      <c r="M161" s="14"/>
      <c r="N161" s="6"/>
      <c r="O161" s="6"/>
      <c r="P161" s="6"/>
      <c r="T161" s="12"/>
      <c r="U161" s="6"/>
      <c r="V161" s="6"/>
      <c r="W161" s="6"/>
      <c r="Y161" s="11"/>
      <c r="Z161" s="11"/>
      <c r="AA161" s="6"/>
      <c r="AB161" s="6"/>
      <c r="AC161" s="6"/>
      <c r="AD161" s="6"/>
      <c r="AE161" s="6"/>
    </row>
    <row r="162" spans="1:31" ht="15" thickTop="1">
      <c r="A162" s="1">
        <v>42278</v>
      </c>
      <c r="B162" s="14">
        <v>2294</v>
      </c>
      <c r="C162" s="6">
        <v>1760.2016010524403</v>
      </c>
      <c r="D162" s="23">
        <v>2269.2645986763209</v>
      </c>
      <c r="E162" s="12">
        <v>6861</v>
      </c>
      <c r="F162" s="6">
        <v>6848.6034738217459</v>
      </c>
      <c r="G162" s="23">
        <v>6902.8198234181373</v>
      </c>
      <c r="H162" s="6">
        <f t="shared" si="2"/>
        <v>9155</v>
      </c>
      <c r="I162" s="6">
        <f t="shared" si="3"/>
        <v>8608.8050748741862</v>
      </c>
      <c r="J162" s="23">
        <f>D162+G162</f>
        <v>9172.0844220944582</v>
      </c>
      <c r="M162" s="14"/>
      <c r="N162" s="6"/>
      <c r="O162" s="6"/>
      <c r="P162" s="6"/>
      <c r="Q162" s="6"/>
      <c r="R162" s="6"/>
      <c r="S162" s="6"/>
      <c r="T162" s="1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>
      <c r="A163" s="1">
        <v>42309</v>
      </c>
      <c r="B163" s="14">
        <v>2274</v>
      </c>
      <c r="C163" s="6">
        <v>1679.4157894534274</v>
      </c>
      <c r="D163" s="23">
        <v>2239.2806955616388</v>
      </c>
      <c r="E163" s="12">
        <v>6897</v>
      </c>
      <c r="F163" s="6">
        <v>6818.5162146822977</v>
      </c>
      <c r="G163" s="23">
        <v>6875.5848510665655</v>
      </c>
      <c r="H163" s="6">
        <f t="shared" si="2"/>
        <v>9171</v>
      </c>
      <c r="I163" s="6">
        <f t="shared" si="3"/>
        <v>8497.9320041357241</v>
      </c>
      <c r="J163" s="23">
        <f t="shared" ref="J163:J226" si="4">D163+G163</f>
        <v>9114.8655466282034</v>
      </c>
      <c r="M163" s="14"/>
      <c r="N163" s="6"/>
      <c r="O163" s="6"/>
      <c r="P163" s="6"/>
      <c r="Q163" s="6"/>
      <c r="R163" s="6"/>
      <c r="S163" s="6"/>
      <c r="T163" s="1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>
      <c r="A164" s="1">
        <v>42339</v>
      </c>
      <c r="B164" s="14"/>
      <c r="C164" s="6">
        <v>1552.7356344711679</v>
      </c>
      <c r="D164" s="23">
        <v>2240.5125558823129</v>
      </c>
      <c r="E164" s="12"/>
      <c r="F164" s="6">
        <v>6628.297087990868</v>
      </c>
      <c r="G164" s="23">
        <v>6725.8964093996992</v>
      </c>
      <c r="H164" s="6"/>
      <c r="I164" s="6">
        <f t="shared" si="3"/>
        <v>8181.032722462036</v>
      </c>
      <c r="J164" s="23">
        <f t="shared" si="4"/>
        <v>8966.4089652820112</v>
      </c>
      <c r="M164" s="14"/>
      <c r="N164" s="6"/>
      <c r="O164" s="6"/>
      <c r="P164" s="6"/>
      <c r="Q164" s="6"/>
      <c r="R164" s="6"/>
      <c r="S164" s="6"/>
      <c r="T164" s="1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>
      <c r="A165" s="1">
        <v>42370</v>
      </c>
      <c r="B165" s="14"/>
      <c r="C165" s="6">
        <v>1801.9395524408246</v>
      </c>
      <c r="D165" s="23">
        <v>2204.1064993347036</v>
      </c>
      <c r="E165" s="12"/>
      <c r="F165" s="6">
        <v>6596.3712361831413</v>
      </c>
      <c r="G165" s="23">
        <v>6620.600704692727</v>
      </c>
      <c r="H165" s="6"/>
      <c r="I165" s="6">
        <f t="shared" si="3"/>
        <v>8398.3107886239668</v>
      </c>
      <c r="J165" s="23">
        <f t="shared" si="4"/>
        <v>8824.7072040274306</v>
      </c>
      <c r="M165" s="14"/>
      <c r="N165" s="6"/>
      <c r="O165" s="6"/>
      <c r="P165" s="6"/>
      <c r="Q165" s="6"/>
      <c r="R165" s="6"/>
      <c r="S165" s="6"/>
      <c r="T165" s="1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>
      <c r="A166" s="1">
        <v>42401</v>
      </c>
      <c r="B166" s="14"/>
      <c r="C166" s="6">
        <v>1897.4613018421551</v>
      </c>
      <c r="D166" s="23">
        <v>2408.4316283932139</v>
      </c>
      <c r="E166" s="12"/>
      <c r="F166" s="6">
        <v>6717.1133209120517</v>
      </c>
      <c r="G166" s="23">
        <v>6677.176182449236</v>
      </c>
      <c r="H166" s="6"/>
      <c r="I166" s="6">
        <f t="shared" si="3"/>
        <v>8614.5746227542077</v>
      </c>
      <c r="J166" s="23">
        <f t="shared" si="4"/>
        <v>9085.6078108424499</v>
      </c>
      <c r="M166" s="14"/>
      <c r="N166" s="6"/>
      <c r="O166" s="6"/>
      <c r="P166" s="6"/>
      <c r="Q166" s="6"/>
      <c r="R166" s="6"/>
      <c r="S166" s="6"/>
      <c r="T166" s="1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>
      <c r="A167" s="1">
        <v>42430</v>
      </c>
      <c r="B167" s="14"/>
      <c r="C167" s="6">
        <v>1935.9700819744521</v>
      </c>
      <c r="D167" s="23">
        <v>2416.6655734114192</v>
      </c>
      <c r="E167" s="12"/>
      <c r="F167" s="6">
        <v>6796.709324009551</v>
      </c>
      <c r="G167" s="23">
        <v>6782.3193989355568</v>
      </c>
      <c r="H167" s="6"/>
      <c r="I167" s="6">
        <f t="shared" si="3"/>
        <v>8732.6794059840031</v>
      </c>
      <c r="J167" s="23">
        <f t="shared" si="4"/>
        <v>9198.9849723469761</v>
      </c>
      <c r="M167" s="14"/>
      <c r="N167" s="6"/>
      <c r="O167" s="6"/>
      <c r="P167" s="6"/>
      <c r="Q167" s="6"/>
      <c r="R167" s="6"/>
      <c r="S167" s="6"/>
      <c r="T167" s="1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>
      <c r="A168" s="1">
        <v>42461</v>
      </c>
      <c r="B168" s="14"/>
      <c r="C168" s="6">
        <v>1823.7023398309811</v>
      </c>
      <c r="D168" s="23">
        <v>2278.334015022393</v>
      </c>
      <c r="E168" s="12"/>
      <c r="F168" s="6">
        <v>6768.0745633503657</v>
      </c>
      <c r="G168" s="23">
        <v>6711.4068186598552</v>
      </c>
      <c r="H168" s="6"/>
      <c r="I168" s="6">
        <f t="shared" si="3"/>
        <v>8591.7769031813477</v>
      </c>
      <c r="J168" s="23">
        <f t="shared" si="4"/>
        <v>8989.7408336822482</v>
      </c>
      <c r="M168" s="14"/>
      <c r="N168" s="6"/>
      <c r="O168" s="6"/>
      <c r="P168" s="6"/>
      <c r="Q168" s="6"/>
      <c r="R168" s="6"/>
      <c r="S168" s="6"/>
      <c r="T168" s="1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>
      <c r="A169" s="1">
        <v>42491</v>
      </c>
      <c r="B169" s="14"/>
      <c r="C169" s="6">
        <v>1818.7783679028398</v>
      </c>
      <c r="D169" s="23">
        <v>2339.6486843931561</v>
      </c>
      <c r="E169" s="12"/>
      <c r="F169" s="6">
        <v>6853.7468927828995</v>
      </c>
      <c r="G169" s="23">
        <v>6805.7720849189118</v>
      </c>
      <c r="H169" s="6"/>
      <c r="I169" s="6">
        <f t="shared" si="3"/>
        <v>8672.5252606857393</v>
      </c>
      <c r="J169" s="23">
        <f t="shared" si="4"/>
        <v>9145.4207693120679</v>
      </c>
      <c r="M169" s="14"/>
      <c r="N169" s="6"/>
      <c r="O169" s="6"/>
      <c r="P169" s="6"/>
      <c r="Q169" s="6"/>
      <c r="R169" s="6"/>
      <c r="S169" s="6"/>
      <c r="T169" s="1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>
      <c r="A170" s="1">
        <v>42522</v>
      </c>
      <c r="B170" s="14"/>
      <c r="C170" s="6">
        <v>1854.8022924191409</v>
      </c>
      <c r="D170" s="23">
        <v>2425.4094093481262</v>
      </c>
      <c r="E170" s="12"/>
      <c r="F170" s="6">
        <v>6848.6385766491203</v>
      </c>
      <c r="G170" s="23">
        <v>6828.0620349353276</v>
      </c>
      <c r="H170" s="6"/>
      <c r="I170" s="6">
        <f t="shared" si="3"/>
        <v>8703.4408690682612</v>
      </c>
      <c r="J170" s="23">
        <f t="shared" si="4"/>
        <v>9253.4714442834538</v>
      </c>
      <c r="M170" s="14"/>
      <c r="N170" s="6"/>
      <c r="O170" s="6"/>
      <c r="P170" s="6"/>
      <c r="Q170" s="6"/>
      <c r="R170" s="6"/>
      <c r="S170" s="6"/>
      <c r="T170" s="1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>
      <c r="A171" s="1">
        <v>42552</v>
      </c>
      <c r="B171" s="14"/>
      <c r="C171" s="6">
        <v>1794.0279041175636</v>
      </c>
      <c r="D171" s="23">
        <v>2418.5203859265866</v>
      </c>
      <c r="E171" s="12"/>
      <c r="F171" s="6">
        <v>6953.8293519485223</v>
      </c>
      <c r="G171" s="23">
        <v>6910.0205954633802</v>
      </c>
      <c r="H171" s="6"/>
      <c r="I171" s="6">
        <f t="shared" si="3"/>
        <v>8747.8572560660868</v>
      </c>
      <c r="J171" s="23">
        <f t="shared" si="4"/>
        <v>9328.5409813899678</v>
      </c>
      <c r="M171" s="14"/>
      <c r="N171" s="6"/>
      <c r="O171" s="6"/>
      <c r="P171" s="6"/>
      <c r="Q171" s="6"/>
      <c r="R171" s="6"/>
      <c r="S171" s="6"/>
      <c r="T171" s="1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>
      <c r="A172" s="1">
        <v>42583</v>
      </c>
      <c r="B172" s="14"/>
      <c r="C172" s="6">
        <v>1795.4399396370809</v>
      </c>
      <c r="D172" s="23">
        <v>2350.5092048531415</v>
      </c>
      <c r="E172" s="12"/>
      <c r="F172" s="6">
        <v>7006.5278382697961</v>
      </c>
      <c r="G172" s="23">
        <v>6959.2313444285555</v>
      </c>
      <c r="H172" s="6"/>
      <c r="I172" s="6">
        <f t="shared" si="3"/>
        <v>8801.967777906877</v>
      </c>
      <c r="J172" s="23">
        <f t="shared" si="4"/>
        <v>9309.7405492816979</v>
      </c>
      <c r="M172" s="14"/>
      <c r="N172" s="6"/>
      <c r="O172" s="6"/>
      <c r="P172" s="6"/>
      <c r="Q172" s="6"/>
      <c r="R172" s="6"/>
      <c r="S172" s="6"/>
      <c r="T172" s="1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>
      <c r="A173" s="1">
        <v>42614</v>
      </c>
      <c r="B173" s="14"/>
      <c r="C173" s="6">
        <v>1745.9249228280714</v>
      </c>
      <c r="D173" s="23">
        <v>2350.4376012641869</v>
      </c>
      <c r="E173" s="12"/>
      <c r="F173" s="6">
        <v>7049.4163542184706</v>
      </c>
      <c r="G173" s="23">
        <v>7086.5041438115577</v>
      </c>
      <c r="H173" s="6"/>
      <c r="I173" s="6">
        <f t="shared" si="3"/>
        <v>8795.341277046542</v>
      </c>
      <c r="J173" s="23">
        <f t="shared" si="4"/>
        <v>9436.9417450757446</v>
      </c>
      <c r="M173" s="14"/>
      <c r="N173" s="6"/>
      <c r="O173" s="6"/>
      <c r="P173" s="6"/>
      <c r="Q173" s="6"/>
      <c r="R173" s="6"/>
      <c r="S173" s="6"/>
      <c r="T173" s="1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>
      <c r="A174" s="1">
        <v>42644</v>
      </c>
      <c r="B174" s="14"/>
      <c r="C174" s="6">
        <v>1778.0703683099946</v>
      </c>
      <c r="D174" s="23">
        <v>2261.8257317097468</v>
      </c>
      <c r="E174" s="12"/>
      <c r="F174" s="6">
        <v>6985.1013435641207</v>
      </c>
      <c r="G174" s="23">
        <v>7070.5076833289404</v>
      </c>
      <c r="H174" s="6"/>
      <c r="I174" s="6">
        <f t="shared" si="3"/>
        <v>8763.1717118741144</v>
      </c>
      <c r="J174" s="23">
        <f t="shared" si="4"/>
        <v>9332.3334150386872</v>
      </c>
      <c r="M174" s="14"/>
      <c r="N174" s="6"/>
      <c r="O174" s="6"/>
      <c r="P174" s="6"/>
      <c r="Q174" s="6"/>
      <c r="R174" s="6"/>
      <c r="S174" s="6"/>
      <c r="T174" s="1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>
      <c r="A175" s="1">
        <v>42675</v>
      </c>
      <c r="B175" s="14"/>
      <c r="C175" s="6">
        <v>1721.4406309340866</v>
      </c>
      <c r="D175" s="23">
        <v>2134.1384352914765</v>
      </c>
      <c r="E175" s="12"/>
      <c r="F175" s="6">
        <v>6996.9791222895838</v>
      </c>
      <c r="G175" s="23">
        <v>7095.6448529141917</v>
      </c>
      <c r="H175" s="6"/>
      <c r="I175" s="6">
        <f t="shared" si="3"/>
        <v>8718.4197532236703</v>
      </c>
      <c r="J175" s="23">
        <f t="shared" si="4"/>
        <v>9229.7832882056682</v>
      </c>
      <c r="M175" s="14"/>
      <c r="N175" s="6"/>
      <c r="O175" s="6"/>
      <c r="P175" s="6"/>
      <c r="Q175" s="6"/>
      <c r="R175" s="6"/>
      <c r="S175" s="6"/>
      <c r="T175" s="1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>
      <c r="A176" s="1">
        <v>42705</v>
      </c>
      <c r="B176" s="14"/>
      <c r="C176" s="6">
        <v>1533.1914999599394</v>
      </c>
      <c r="D176" s="23">
        <v>2185.3471673868335</v>
      </c>
      <c r="E176" s="12"/>
      <c r="F176" s="6">
        <v>6801.0404076265831</v>
      </c>
      <c r="G176" s="23">
        <v>6903.906630590056</v>
      </c>
      <c r="H176" s="6"/>
      <c r="I176" s="6">
        <f t="shared" si="3"/>
        <v>8334.2319075865234</v>
      </c>
      <c r="J176" s="23">
        <f t="shared" si="4"/>
        <v>9089.2537979768895</v>
      </c>
      <c r="M176" s="14"/>
      <c r="N176" s="6"/>
      <c r="O176" s="6"/>
      <c r="P176" s="6"/>
      <c r="Q176" s="6"/>
      <c r="R176" s="6"/>
      <c r="S176" s="6"/>
      <c r="T176" s="1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>
      <c r="A177" s="1">
        <v>42736</v>
      </c>
      <c r="B177" s="14"/>
      <c r="C177" s="6">
        <v>1797.3844435926912</v>
      </c>
      <c r="D177" s="23">
        <v>2208.0027167513044</v>
      </c>
      <c r="E177" s="12"/>
      <c r="F177" s="6">
        <v>6747.1221210035528</v>
      </c>
      <c r="G177" s="23">
        <v>6818.6091044436025</v>
      </c>
      <c r="H177" s="6"/>
      <c r="I177" s="6">
        <f t="shared" si="3"/>
        <v>8544.5065645962441</v>
      </c>
      <c r="J177" s="23">
        <f t="shared" si="4"/>
        <v>9026.611821194907</v>
      </c>
      <c r="M177" s="14"/>
      <c r="N177" s="6"/>
      <c r="O177" s="6"/>
      <c r="P177" s="6"/>
      <c r="Q177" s="6"/>
      <c r="R177" s="6"/>
      <c r="S177" s="6"/>
      <c r="T177" s="1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>
      <c r="A178" s="1">
        <v>42767</v>
      </c>
      <c r="B178" s="14"/>
      <c r="C178" s="6">
        <v>1938.2519894492634</v>
      </c>
      <c r="D178" s="23">
        <v>2412.1687865173462</v>
      </c>
      <c r="E178" s="12"/>
      <c r="F178" s="6">
        <v>6796.4862327161691</v>
      </c>
      <c r="G178" s="23">
        <v>6829.519742514698</v>
      </c>
      <c r="H178" s="6"/>
      <c r="I178" s="6">
        <f t="shared" si="3"/>
        <v>8734.7382221654334</v>
      </c>
      <c r="J178" s="23">
        <f t="shared" si="4"/>
        <v>9241.6885290320442</v>
      </c>
      <c r="M178" s="14"/>
      <c r="N178" s="6"/>
      <c r="O178" s="6"/>
      <c r="P178" s="6"/>
      <c r="Q178" s="6"/>
      <c r="R178" s="6"/>
      <c r="S178" s="6"/>
      <c r="T178" s="1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>
      <c r="A179" s="1">
        <v>42795</v>
      </c>
      <c r="B179" s="14"/>
      <c r="C179" s="6">
        <v>1948.9968619758765</v>
      </c>
      <c r="D179" s="23">
        <v>2453.8277068714215</v>
      </c>
      <c r="E179" s="12"/>
      <c r="F179" s="6">
        <v>6828.6559446650526</v>
      </c>
      <c r="G179" s="23">
        <v>6872.062665294301</v>
      </c>
      <c r="H179" s="6"/>
      <c r="I179" s="6">
        <f t="shared" si="3"/>
        <v>8777.6528066409301</v>
      </c>
      <c r="J179" s="23">
        <f t="shared" si="4"/>
        <v>9325.8903721657225</v>
      </c>
      <c r="M179" s="14"/>
      <c r="N179" s="6"/>
      <c r="O179" s="6"/>
      <c r="P179" s="6"/>
      <c r="Q179" s="6"/>
      <c r="R179" s="6"/>
      <c r="S179" s="6"/>
      <c r="T179" s="1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>
      <c r="A180" s="1">
        <v>42826</v>
      </c>
      <c r="B180" s="14"/>
      <c r="C180" s="6">
        <v>1819.0005805992078</v>
      </c>
      <c r="D180" s="23">
        <v>2314.4023737957004</v>
      </c>
      <c r="E180" s="12"/>
      <c r="F180" s="6">
        <v>6827.8731634797778</v>
      </c>
      <c r="G180" s="23">
        <v>6839.8986219072212</v>
      </c>
      <c r="H180" s="6"/>
      <c r="I180" s="6">
        <f t="shared" si="3"/>
        <v>8646.8737440789846</v>
      </c>
      <c r="J180" s="23">
        <f t="shared" si="4"/>
        <v>9154.3009957029208</v>
      </c>
      <c r="M180" s="14"/>
      <c r="N180" s="6"/>
      <c r="O180" s="6"/>
      <c r="P180" s="6"/>
      <c r="Q180" s="6"/>
      <c r="R180" s="6"/>
      <c r="S180" s="6"/>
      <c r="T180" s="1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>
      <c r="A181" s="1">
        <v>42856</v>
      </c>
      <c r="B181" s="14"/>
      <c r="C181" s="6">
        <v>1811.119300875147</v>
      </c>
      <c r="D181" s="23">
        <v>2346.573557012217</v>
      </c>
      <c r="E181" s="12"/>
      <c r="F181" s="6">
        <v>6902.6703421283855</v>
      </c>
      <c r="G181" s="23">
        <v>6859.5819907333598</v>
      </c>
      <c r="H181" s="6"/>
      <c r="I181" s="6">
        <f t="shared" si="3"/>
        <v>8713.7896430035325</v>
      </c>
      <c r="J181" s="23">
        <f t="shared" si="4"/>
        <v>9206.1555477455768</v>
      </c>
      <c r="M181" s="14"/>
      <c r="N181" s="6"/>
      <c r="O181" s="6"/>
      <c r="P181" s="6"/>
      <c r="Q181" s="6"/>
      <c r="R181" s="6"/>
      <c r="S181" s="6"/>
      <c r="T181" s="1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>
      <c r="A182" s="1">
        <v>42887</v>
      </c>
      <c r="B182" s="14"/>
      <c r="C182" s="6">
        <v>1837.7029716901343</v>
      </c>
      <c r="D182" s="23">
        <v>2463.2777246000032</v>
      </c>
      <c r="E182" s="12"/>
      <c r="F182" s="6">
        <v>6895.7608617004462</v>
      </c>
      <c r="G182" s="23">
        <v>6896.3454617745429</v>
      </c>
      <c r="H182" s="6"/>
      <c r="I182" s="6">
        <f t="shared" si="3"/>
        <v>8733.4638333905805</v>
      </c>
      <c r="J182" s="23">
        <f t="shared" si="4"/>
        <v>9359.6231863745452</v>
      </c>
      <c r="M182" s="14"/>
      <c r="N182" s="6"/>
      <c r="O182" s="6"/>
      <c r="P182" s="6"/>
      <c r="Q182" s="6"/>
      <c r="R182" s="6"/>
      <c r="S182" s="6"/>
      <c r="T182" s="1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>
      <c r="A183" s="1">
        <v>42917</v>
      </c>
      <c r="B183" s="14"/>
      <c r="C183" s="6">
        <v>1771.1173585431243</v>
      </c>
      <c r="D183" s="23">
        <v>2475.9744802398563</v>
      </c>
      <c r="E183" s="12"/>
      <c r="F183" s="6">
        <v>6971.4016402142825</v>
      </c>
      <c r="G183" s="23">
        <v>7003.0898768607876</v>
      </c>
      <c r="H183" s="6"/>
      <c r="I183" s="6">
        <f t="shared" si="3"/>
        <v>8742.5189987574067</v>
      </c>
      <c r="J183" s="23">
        <f t="shared" si="4"/>
        <v>9479.064357100644</v>
      </c>
      <c r="M183" s="14"/>
      <c r="N183" s="6"/>
      <c r="O183" s="6"/>
      <c r="P183" s="6"/>
      <c r="Q183" s="6"/>
      <c r="R183" s="6"/>
      <c r="S183" s="6"/>
      <c r="T183" s="1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>
      <c r="A184" s="1">
        <v>42948</v>
      </c>
      <c r="B184" s="14"/>
      <c r="C184" s="6">
        <v>1782.6542055345199</v>
      </c>
      <c r="D184" s="23">
        <v>2430.9974759170846</v>
      </c>
      <c r="E184" s="12"/>
      <c r="F184" s="6">
        <v>7026.1968622861623</v>
      </c>
      <c r="G184" s="23">
        <v>7059.0338020390627</v>
      </c>
      <c r="H184" s="6"/>
      <c r="I184" s="6">
        <f t="shared" si="3"/>
        <v>8808.8510678206821</v>
      </c>
      <c r="J184" s="23">
        <f t="shared" si="4"/>
        <v>9490.0312779561464</v>
      </c>
      <c r="M184" s="14"/>
      <c r="N184" s="6"/>
      <c r="O184" s="6"/>
      <c r="P184" s="6"/>
      <c r="Q184" s="6"/>
      <c r="R184" s="6"/>
      <c r="S184" s="6"/>
      <c r="T184" s="1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>
      <c r="A185" s="1">
        <v>42979</v>
      </c>
      <c r="B185" s="14"/>
      <c r="C185" s="6">
        <v>1739.0914714608989</v>
      </c>
      <c r="D185" s="23">
        <v>2452.2804386204489</v>
      </c>
      <c r="E185" s="12"/>
      <c r="F185" s="6">
        <v>7035.0195181770423</v>
      </c>
      <c r="G185" s="23">
        <v>7174.3827764177031</v>
      </c>
      <c r="H185" s="6"/>
      <c r="I185" s="6">
        <f t="shared" si="3"/>
        <v>8774.1109896379421</v>
      </c>
      <c r="J185" s="23">
        <f t="shared" si="4"/>
        <v>9626.663215038152</v>
      </c>
      <c r="M185" s="14"/>
      <c r="N185" s="6"/>
      <c r="O185" s="6"/>
      <c r="P185" s="6"/>
      <c r="Q185" s="6"/>
      <c r="R185" s="6"/>
      <c r="S185" s="6"/>
      <c r="T185" s="1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>
      <c r="A186" s="1">
        <v>43009</v>
      </c>
      <c r="B186" s="14"/>
      <c r="C186" s="6">
        <v>1771.149038385287</v>
      </c>
      <c r="D186" s="23">
        <v>2327.9028762449998</v>
      </c>
      <c r="E186" s="12"/>
      <c r="F186" s="6">
        <v>6977.3267790973987</v>
      </c>
      <c r="G186" s="23">
        <v>7176.9142093732016</v>
      </c>
      <c r="H186" s="6"/>
      <c r="I186" s="6">
        <f t="shared" si="3"/>
        <v>8748.4758174826857</v>
      </c>
      <c r="J186" s="23">
        <f t="shared" si="4"/>
        <v>9504.8170856182005</v>
      </c>
      <c r="M186" s="14"/>
      <c r="N186" s="6"/>
      <c r="O186" s="6"/>
      <c r="P186" s="6"/>
      <c r="Q186" s="6"/>
      <c r="R186" s="6"/>
      <c r="S186" s="6"/>
      <c r="T186" s="1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>
      <c r="A187" s="1">
        <v>43040</v>
      </c>
      <c r="B187" s="14"/>
      <c r="C187" s="6">
        <v>1719.4120555396948</v>
      </c>
      <c r="D187" s="23">
        <v>2232.7577125432344</v>
      </c>
      <c r="E187" s="12"/>
      <c r="F187" s="6">
        <v>6993.4857213457244</v>
      </c>
      <c r="G187" s="23">
        <v>7155.0085070373189</v>
      </c>
      <c r="H187" s="6"/>
      <c r="I187" s="6">
        <f t="shared" si="3"/>
        <v>8712.8977768854202</v>
      </c>
      <c r="J187" s="23">
        <f t="shared" si="4"/>
        <v>9387.7662195805533</v>
      </c>
      <c r="M187" s="14"/>
      <c r="N187" s="6"/>
      <c r="O187" s="6"/>
      <c r="P187" s="6"/>
      <c r="Q187" s="6"/>
      <c r="R187" s="6"/>
      <c r="S187" s="6"/>
      <c r="T187" s="1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>
      <c r="A188" s="1">
        <v>43070</v>
      </c>
      <c r="B188" s="14"/>
      <c r="C188" s="6">
        <v>1532.3547133078464</v>
      </c>
      <c r="D188" s="23">
        <v>2261.2086812003445</v>
      </c>
      <c r="E188" s="12"/>
      <c r="F188" s="6">
        <v>6785.5700544551628</v>
      </c>
      <c r="G188" s="23">
        <v>6975.0641323111777</v>
      </c>
      <c r="H188" s="6"/>
      <c r="I188" s="6">
        <f t="shared" si="3"/>
        <v>8317.9247677630083</v>
      </c>
      <c r="J188" s="23">
        <f t="shared" si="4"/>
        <v>9236.2728135115212</v>
      </c>
      <c r="M188" s="14"/>
      <c r="N188" s="6"/>
      <c r="O188" s="6"/>
      <c r="P188" s="6"/>
      <c r="Q188" s="6"/>
      <c r="R188" s="6"/>
      <c r="S188" s="6"/>
      <c r="T188" s="1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>
      <c r="A189" s="1">
        <v>43101</v>
      </c>
      <c r="B189" s="14"/>
      <c r="C189" s="6">
        <v>1805.5762881292285</v>
      </c>
      <c r="D189" s="23">
        <v>2284.7066962571407</v>
      </c>
      <c r="E189" s="12"/>
      <c r="F189" s="6">
        <v>6783.8379106110697</v>
      </c>
      <c r="G189" s="23">
        <v>6915.5683746424247</v>
      </c>
      <c r="H189" s="6"/>
      <c r="I189" s="6">
        <f t="shared" si="3"/>
        <v>8589.4141987402982</v>
      </c>
      <c r="J189" s="23">
        <f t="shared" si="4"/>
        <v>9200.2750708995663</v>
      </c>
      <c r="M189" s="14"/>
      <c r="N189" s="6"/>
      <c r="O189" s="6"/>
      <c r="P189" s="6"/>
      <c r="Q189" s="6"/>
      <c r="R189" s="6"/>
      <c r="S189" s="6"/>
      <c r="T189" s="1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>
      <c r="A190" s="1">
        <v>43132</v>
      </c>
      <c r="B190" s="14"/>
      <c r="C190" s="6">
        <v>1952.2300623885967</v>
      </c>
      <c r="D190" s="23">
        <v>2524.2376901743519</v>
      </c>
      <c r="E190" s="12"/>
      <c r="F190" s="6">
        <v>6852.0891431338114</v>
      </c>
      <c r="G190" s="23">
        <v>6960.0953975738394</v>
      </c>
      <c r="H190" s="6"/>
      <c r="I190" s="6">
        <f t="shared" si="3"/>
        <v>8804.3192055224081</v>
      </c>
      <c r="J190" s="23">
        <f t="shared" si="4"/>
        <v>9484.3330877481912</v>
      </c>
      <c r="M190" s="14"/>
      <c r="N190" s="6"/>
      <c r="O190" s="6"/>
      <c r="P190" s="6"/>
      <c r="Q190" s="6"/>
      <c r="R190" s="6"/>
      <c r="S190" s="6"/>
      <c r="T190" s="1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>
      <c r="A191" s="1">
        <v>43160</v>
      </c>
      <c r="B191" s="14"/>
      <c r="C191" s="6">
        <v>1960.9327417525492</v>
      </c>
      <c r="D191" s="23">
        <v>2539.4370246751805</v>
      </c>
      <c r="E191" s="12"/>
      <c r="F191" s="6">
        <v>6884.9217935442784</v>
      </c>
      <c r="G191" s="23">
        <v>7000.8475512632212</v>
      </c>
      <c r="H191" s="6"/>
      <c r="I191" s="6">
        <f t="shared" si="3"/>
        <v>8845.8545352968285</v>
      </c>
      <c r="J191" s="23">
        <f t="shared" si="4"/>
        <v>9540.2845759384018</v>
      </c>
      <c r="M191" s="14"/>
      <c r="N191" s="6"/>
      <c r="O191" s="6"/>
      <c r="P191" s="6"/>
      <c r="Q191" s="6"/>
      <c r="R191" s="6"/>
      <c r="S191" s="6"/>
      <c r="T191" s="1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>
      <c r="A192" s="1">
        <v>43191</v>
      </c>
      <c r="B192" s="14"/>
      <c r="C192" s="6">
        <v>1825.5013401460747</v>
      </c>
      <c r="D192" s="23">
        <v>2363.7083628336695</v>
      </c>
      <c r="E192" s="12"/>
      <c r="F192" s="6">
        <v>6886.277075620369</v>
      </c>
      <c r="G192" s="23">
        <v>6995.1653948161102</v>
      </c>
      <c r="H192" s="6"/>
      <c r="I192" s="6">
        <f t="shared" si="3"/>
        <v>8711.7784157664428</v>
      </c>
      <c r="J192" s="23">
        <f t="shared" si="4"/>
        <v>9358.8737576497806</v>
      </c>
      <c r="M192" s="14"/>
      <c r="N192" s="6"/>
      <c r="O192" s="6"/>
      <c r="P192" s="6"/>
      <c r="Q192" s="6"/>
      <c r="R192" s="6"/>
      <c r="S192" s="6"/>
      <c r="T192" s="1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>
      <c r="A193" s="1">
        <v>43221</v>
      </c>
      <c r="B193" s="14"/>
      <c r="C193" s="6">
        <v>1820.3356436928625</v>
      </c>
      <c r="D193" s="23">
        <v>2410.1561742858748</v>
      </c>
      <c r="E193" s="12"/>
      <c r="F193" s="6">
        <v>6981.637613023664</v>
      </c>
      <c r="G193" s="23">
        <v>7032.0273380484077</v>
      </c>
      <c r="H193" s="6"/>
      <c r="I193" s="6">
        <f t="shared" si="3"/>
        <v>8801.9732567165265</v>
      </c>
      <c r="J193" s="23">
        <f t="shared" si="4"/>
        <v>9442.1835123342826</v>
      </c>
      <c r="M193" s="14"/>
      <c r="N193" s="6"/>
      <c r="O193" s="6"/>
      <c r="P193" s="6"/>
      <c r="Q193" s="6"/>
      <c r="R193" s="6"/>
      <c r="S193" s="6"/>
      <c r="T193" s="1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>
      <c r="A194" s="41">
        <v>43252</v>
      </c>
      <c r="B194" s="14"/>
      <c r="C194" s="6">
        <v>1850.2728225591745</v>
      </c>
      <c r="D194" s="23">
        <v>2495.8242361534849</v>
      </c>
      <c r="E194" s="12"/>
      <c r="F194" s="6">
        <v>6980.5007739197017</v>
      </c>
      <c r="G194" s="23">
        <v>7060.9172257544878</v>
      </c>
      <c r="H194" s="6"/>
      <c r="I194" s="6">
        <f t="shared" si="3"/>
        <v>8830.7735964788772</v>
      </c>
      <c r="J194" s="23">
        <f t="shared" si="4"/>
        <v>9556.7414619079718</v>
      </c>
      <c r="M194" s="14"/>
      <c r="N194" s="6"/>
      <c r="O194" s="6"/>
      <c r="P194" s="6"/>
      <c r="Q194" s="6"/>
      <c r="R194" s="6"/>
      <c r="S194" s="6"/>
      <c r="T194" s="1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>
      <c r="A195" s="42">
        <v>43282</v>
      </c>
      <c r="B195" s="14"/>
      <c r="C195" s="6">
        <v>1784.6012003899741</v>
      </c>
      <c r="D195" s="23">
        <v>2503.5261833977238</v>
      </c>
      <c r="E195" s="5"/>
      <c r="F195" s="6">
        <v>7045.300280489384</v>
      </c>
      <c r="G195" s="23">
        <v>7160.7518456180314</v>
      </c>
      <c r="H195" s="6"/>
      <c r="I195" s="6">
        <f t="shared" si="3"/>
        <v>8829.9014808793581</v>
      </c>
      <c r="J195" s="23">
        <f t="shared" si="4"/>
        <v>9664.2780290157552</v>
      </c>
      <c r="M195" s="14"/>
      <c r="N195" s="6"/>
      <c r="O195" s="6"/>
      <c r="P195" s="6"/>
      <c r="Q195" s="6"/>
      <c r="R195" s="6"/>
      <c r="S195" s="6"/>
      <c r="T195" s="5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>
      <c r="A196" s="18">
        <v>43313</v>
      </c>
      <c r="B196" s="14"/>
      <c r="C196" s="6">
        <v>1789.8351018300855</v>
      </c>
      <c r="D196" s="23">
        <v>2459.2596407088204</v>
      </c>
      <c r="E196" s="5"/>
      <c r="F196" s="6">
        <v>7081.5101792912992</v>
      </c>
      <c r="G196" s="23">
        <v>7202.7955037285847</v>
      </c>
      <c r="H196" s="6"/>
      <c r="I196" s="6">
        <f t="shared" si="3"/>
        <v>8871.3452811213847</v>
      </c>
      <c r="J196" s="23">
        <f t="shared" si="4"/>
        <v>9662.055144437405</v>
      </c>
      <c r="M196" s="14"/>
      <c r="N196" s="6"/>
      <c r="O196" s="6"/>
      <c r="P196" s="6"/>
      <c r="Q196" s="6"/>
      <c r="R196" s="6"/>
      <c r="S196" s="6"/>
      <c r="T196" s="5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>
      <c r="A197" s="18">
        <v>43344</v>
      </c>
      <c r="B197" s="14"/>
      <c r="C197" s="6">
        <v>1743.1870394798862</v>
      </c>
      <c r="D197" s="23">
        <v>2454.5284069149038</v>
      </c>
      <c r="E197" s="5"/>
      <c r="F197" s="6">
        <v>7101.7535212580306</v>
      </c>
      <c r="G197" s="23">
        <v>7274.5790519255715</v>
      </c>
      <c r="H197" s="6"/>
      <c r="I197" s="6">
        <f t="shared" si="3"/>
        <v>8844.9405607379158</v>
      </c>
      <c r="J197" s="23">
        <f t="shared" si="4"/>
        <v>9729.1074588404754</v>
      </c>
      <c r="M197" s="14"/>
      <c r="N197" s="6"/>
      <c r="O197" s="6"/>
      <c r="P197" s="6"/>
      <c r="Q197" s="6"/>
      <c r="R197" s="6"/>
      <c r="S197" s="6"/>
      <c r="T197" s="5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>
      <c r="A198" s="18">
        <v>43374</v>
      </c>
      <c r="B198" s="14"/>
      <c r="C198" s="6">
        <v>1777.8787161644141</v>
      </c>
      <c r="D198" s="23">
        <v>2332.6906747380845</v>
      </c>
      <c r="E198" s="5"/>
      <c r="F198" s="6">
        <v>7073.9072770676794</v>
      </c>
      <c r="G198" s="23">
        <v>7253.9699028014002</v>
      </c>
      <c r="H198" s="6"/>
      <c r="I198" s="6">
        <f t="shared" si="3"/>
        <v>8851.7859932320935</v>
      </c>
      <c r="J198" s="23">
        <f t="shared" si="4"/>
        <v>9586.6605775394855</v>
      </c>
      <c r="M198" s="14"/>
      <c r="N198" s="6"/>
      <c r="O198" s="6"/>
      <c r="P198" s="6"/>
      <c r="Q198" s="6"/>
      <c r="R198" s="6"/>
      <c r="S198" s="6"/>
      <c r="T198" s="5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>
      <c r="A199" s="18">
        <v>43405</v>
      </c>
      <c r="B199" s="14"/>
      <c r="C199" s="6">
        <v>1725.0534383286285</v>
      </c>
      <c r="D199" s="23">
        <v>2215.0737170704242</v>
      </c>
      <c r="E199" s="5"/>
      <c r="F199" s="6">
        <v>7096.5576995763586</v>
      </c>
      <c r="G199" s="23">
        <v>7244.5936009917459</v>
      </c>
      <c r="H199" s="6"/>
      <c r="I199" s="6">
        <f t="shared" si="3"/>
        <v>8821.6111379049871</v>
      </c>
      <c r="J199" s="23">
        <f t="shared" si="4"/>
        <v>9459.6673180621692</v>
      </c>
      <c r="M199" s="14"/>
      <c r="N199" s="6"/>
      <c r="O199" s="6"/>
      <c r="P199" s="6"/>
      <c r="Q199" s="6"/>
      <c r="R199" s="6"/>
      <c r="S199" s="6"/>
      <c r="T199" s="5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>
      <c r="A200" s="18">
        <v>43435</v>
      </c>
      <c r="B200" s="14"/>
      <c r="C200" s="6">
        <v>1536.1578801268261</v>
      </c>
      <c r="D200" s="23">
        <v>2258.166613552954</v>
      </c>
      <c r="E200" s="5"/>
      <c r="F200" s="6">
        <v>6894.3500413097099</v>
      </c>
      <c r="G200" s="23">
        <v>7077.9692932004073</v>
      </c>
      <c r="H200" s="6"/>
      <c r="I200" s="6">
        <f t="shared" si="3"/>
        <v>8430.507921436536</v>
      </c>
      <c r="J200" s="23">
        <f t="shared" si="4"/>
        <v>9336.1359067533613</v>
      </c>
      <c r="M200" s="14"/>
      <c r="N200" s="6"/>
      <c r="O200" s="6"/>
      <c r="P200" s="6"/>
      <c r="Q200" s="6"/>
      <c r="R200" s="6"/>
      <c r="S200" s="6"/>
      <c r="T200" s="5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>
      <c r="A201" s="18">
        <v>43466</v>
      </c>
      <c r="B201" s="14"/>
      <c r="C201" s="6">
        <v>1805.5933512661613</v>
      </c>
      <c r="D201" s="23">
        <v>2289.1795296992595</v>
      </c>
      <c r="E201" s="5"/>
      <c r="F201" s="6">
        <v>6867.1776629121414</v>
      </c>
      <c r="G201" s="23">
        <v>7024.7207406293137</v>
      </c>
      <c r="H201" s="6"/>
      <c r="I201" s="6">
        <f t="shared" si="3"/>
        <v>8672.7710141783027</v>
      </c>
      <c r="J201" s="23">
        <f t="shared" si="4"/>
        <v>9313.9002703285732</v>
      </c>
      <c r="M201" s="14"/>
      <c r="N201" s="6"/>
      <c r="O201" s="6"/>
      <c r="P201" s="6"/>
      <c r="Q201" s="6"/>
      <c r="R201" s="6"/>
      <c r="S201" s="6"/>
      <c r="T201" s="5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>
      <c r="A202" s="18">
        <v>43497</v>
      </c>
      <c r="B202" s="14"/>
      <c r="C202" s="6">
        <v>1949.3387513152156</v>
      </c>
      <c r="D202" s="23">
        <v>2485.1184824160309</v>
      </c>
      <c r="E202" s="5"/>
      <c r="F202" s="6">
        <v>6915.9687452581402</v>
      </c>
      <c r="G202" s="23">
        <v>7046.5621812595991</v>
      </c>
      <c r="H202" s="6"/>
      <c r="I202" s="6">
        <f t="shared" si="3"/>
        <v>8865.3074965733558</v>
      </c>
      <c r="J202" s="23">
        <f t="shared" si="4"/>
        <v>9531.6806636756301</v>
      </c>
      <c r="M202" s="14"/>
      <c r="N202" s="6"/>
      <c r="O202" s="6"/>
      <c r="P202" s="6"/>
      <c r="Q202" s="6"/>
      <c r="R202" s="6"/>
      <c r="S202" s="6"/>
      <c r="T202" s="5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>
      <c r="A203" s="18">
        <v>43525</v>
      </c>
      <c r="B203" s="14"/>
      <c r="C203" s="6">
        <v>1956.9506336526647</v>
      </c>
      <c r="D203" s="23">
        <v>2516.6555145654356</v>
      </c>
      <c r="E203" s="5"/>
      <c r="F203" s="6">
        <v>6963.548236902604</v>
      </c>
      <c r="G203" s="23">
        <v>7066.1496221236685</v>
      </c>
      <c r="H203" s="6"/>
      <c r="I203" s="6">
        <f t="shared" si="3"/>
        <v>8920.4988705552678</v>
      </c>
      <c r="J203" s="23">
        <f t="shared" si="4"/>
        <v>9582.805136689105</v>
      </c>
      <c r="M203" s="14"/>
      <c r="N203" s="6"/>
      <c r="O203" s="6"/>
      <c r="P203" s="6"/>
      <c r="Q203" s="6"/>
      <c r="R203" s="6"/>
      <c r="S203" s="6"/>
      <c r="T203" s="5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>
      <c r="A204" s="18">
        <v>43556</v>
      </c>
      <c r="B204" s="14"/>
      <c r="C204" s="6">
        <v>1827.6593088411173</v>
      </c>
      <c r="D204" s="23">
        <v>2357.113948078184</v>
      </c>
      <c r="E204" s="5"/>
      <c r="F204" s="6">
        <v>6954.7980545757882</v>
      </c>
      <c r="G204" s="23">
        <v>7026.3904593511525</v>
      </c>
      <c r="H204" s="6"/>
      <c r="I204" s="6">
        <f t="shared" si="3"/>
        <v>8782.4573634169064</v>
      </c>
      <c r="J204" s="23">
        <f t="shared" si="4"/>
        <v>9383.5044074293364</v>
      </c>
      <c r="M204" s="14"/>
      <c r="N204" s="6"/>
      <c r="O204" s="6"/>
      <c r="P204" s="6"/>
      <c r="Q204" s="6"/>
      <c r="R204" s="6"/>
      <c r="S204" s="6"/>
      <c r="T204" s="5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>
      <c r="A205" s="18">
        <v>43586</v>
      </c>
      <c r="B205" s="14"/>
      <c r="C205" s="6">
        <v>1819.4507014347837</v>
      </c>
      <c r="D205" s="23">
        <v>2402.0060141377035</v>
      </c>
      <c r="E205" s="5"/>
      <c r="F205" s="6">
        <v>7037.5001041084724</v>
      </c>
      <c r="G205" s="23">
        <v>7083.3423373073538</v>
      </c>
      <c r="H205" s="6"/>
      <c r="I205" s="6">
        <f t="shared" si="3"/>
        <v>8856.9508055432561</v>
      </c>
      <c r="J205" s="23">
        <f t="shared" si="4"/>
        <v>9485.3483514450563</v>
      </c>
      <c r="M205" s="14"/>
      <c r="N205" s="6"/>
      <c r="O205" s="6"/>
      <c r="P205" s="6"/>
      <c r="Q205" s="6"/>
      <c r="R205" s="6"/>
      <c r="S205" s="6"/>
      <c r="T205" s="5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>
      <c r="A206" s="18">
        <v>43617</v>
      </c>
      <c r="B206" s="14"/>
      <c r="C206" s="6">
        <v>1847.7312395346307</v>
      </c>
      <c r="D206" s="23">
        <v>2492.3440098759384</v>
      </c>
      <c r="E206" s="5"/>
      <c r="F206" s="6">
        <v>7016.2675665991837</v>
      </c>
      <c r="G206" s="23">
        <v>7101.3841311242759</v>
      </c>
      <c r="H206" s="6"/>
      <c r="I206" s="6">
        <f t="shared" si="3"/>
        <v>8863.9988061338154</v>
      </c>
      <c r="J206" s="23">
        <f t="shared" si="4"/>
        <v>9593.7281410002142</v>
      </c>
      <c r="M206" s="14"/>
      <c r="N206" s="6"/>
      <c r="O206" s="6"/>
      <c r="P206" s="6"/>
      <c r="Q206" s="6"/>
      <c r="R206" s="6"/>
      <c r="S206" s="6"/>
      <c r="T206" s="5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>
      <c r="A207" s="18">
        <v>43647</v>
      </c>
      <c r="B207" s="14"/>
      <c r="C207" s="6">
        <v>1781.5078950600473</v>
      </c>
      <c r="D207" s="23">
        <v>2502.9079049515376</v>
      </c>
      <c r="E207" s="5"/>
      <c r="F207" s="6">
        <v>7090.4384686096482</v>
      </c>
      <c r="G207" s="23">
        <v>7207.9580743349497</v>
      </c>
      <c r="H207" s="6"/>
      <c r="I207" s="6">
        <f t="shared" si="3"/>
        <v>8871.9463636696964</v>
      </c>
      <c r="J207" s="23">
        <f t="shared" si="4"/>
        <v>9710.8659792864873</v>
      </c>
      <c r="M207" s="14"/>
      <c r="N207" s="6"/>
      <c r="O207" s="6"/>
      <c r="P207" s="6"/>
      <c r="Q207" s="6"/>
      <c r="R207" s="6"/>
      <c r="S207" s="6"/>
      <c r="T207" s="5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>
      <c r="A208" s="18">
        <v>43678</v>
      </c>
      <c r="B208" s="14"/>
      <c r="C208" s="6">
        <v>1789.8176651992508</v>
      </c>
      <c r="D208" s="23">
        <v>2469.45430838025</v>
      </c>
      <c r="E208" s="5"/>
      <c r="F208" s="6">
        <v>7127.099157567528</v>
      </c>
      <c r="G208" s="23">
        <v>7256.277651092465</v>
      </c>
      <c r="H208" s="6"/>
      <c r="I208" s="6">
        <f t="shared" si="3"/>
        <v>8916.9168227667797</v>
      </c>
      <c r="J208" s="23">
        <f t="shared" si="4"/>
        <v>9725.731959472716</v>
      </c>
      <c r="M208" s="14"/>
      <c r="N208" s="6"/>
      <c r="O208" s="6"/>
      <c r="P208" s="6"/>
      <c r="Q208" s="6"/>
      <c r="R208" s="6"/>
      <c r="S208" s="6"/>
      <c r="T208" s="5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>
      <c r="A209" s="18">
        <v>43709</v>
      </c>
      <c r="B209" s="14"/>
      <c r="C209" s="6">
        <v>1744.4539990210687</v>
      </c>
      <c r="D209" s="23">
        <v>2466.2504566233201</v>
      </c>
      <c r="E209" s="5"/>
      <c r="F209" s="6">
        <v>7130.3008442200135</v>
      </c>
      <c r="G209" s="23">
        <v>7318.925391320673</v>
      </c>
      <c r="H209" s="6"/>
      <c r="I209" s="6">
        <f t="shared" si="3"/>
        <v>8874.7548432410822</v>
      </c>
      <c r="J209" s="23">
        <f t="shared" si="4"/>
        <v>9785.1758479439923</v>
      </c>
      <c r="M209" s="14"/>
      <c r="N209" s="6"/>
      <c r="O209" s="6"/>
      <c r="P209" s="6"/>
      <c r="Q209" s="6"/>
      <c r="R209" s="6"/>
      <c r="S209" s="6"/>
      <c r="T209" s="5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>
      <c r="A210" s="18">
        <v>43739</v>
      </c>
      <c r="B210" s="14"/>
      <c r="C210" s="6">
        <v>1777.6310996028769</v>
      </c>
      <c r="D210" s="23">
        <v>2338.6258696763716</v>
      </c>
      <c r="E210" s="5"/>
      <c r="F210" s="6">
        <v>7102.2212353945743</v>
      </c>
      <c r="G210" s="23">
        <v>7286.8317640696796</v>
      </c>
      <c r="H210" s="6"/>
      <c r="I210" s="6">
        <f t="shared" si="3"/>
        <v>8879.8523349974512</v>
      </c>
      <c r="J210" s="23">
        <f t="shared" si="4"/>
        <v>9625.4576337460512</v>
      </c>
      <c r="M210" s="14"/>
      <c r="N210" s="6"/>
      <c r="O210" s="6"/>
      <c r="P210" s="6"/>
      <c r="Q210" s="6"/>
      <c r="R210" s="6"/>
      <c r="S210" s="6"/>
      <c r="T210" s="5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>
      <c r="A211" s="18">
        <v>43770</v>
      </c>
      <c r="B211" s="14"/>
      <c r="C211" s="6">
        <v>1725.0172782864101</v>
      </c>
      <c r="D211" s="23">
        <v>2222.4341985037045</v>
      </c>
      <c r="E211" s="5"/>
      <c r="F211" s="6">
        <v>7118.0644480161864</v>
      </c>
      <c r="G211" s="23">
        <v>7271.5023996760428</v>
      </c>
      <c r="H211" s="6"/>
      <c r="I211" s="6">
        <f t="shared" si="3"/>
        <v>8843.0817263025965</v>
      </c>
      <c r="J211" s="23">
        <f t="shared" si="4"/>
        <v>9493.9365981797473</v>
      </c>
      <c r="M211" s="14"/>
      <c r="N211" s="6"/>
      <c r="O211" s="6"/>
      <c r="P211" s="6"/>
      <c r="Q211" s="6"/>
      <c r="R211" s="6"/>
      <c r="S211" s="6"/>
      <c r="T211" s="5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>
      <c r="A212" s="18">
        <v>43800</v>
      </c>
      <c r="B212" s="14"/>
      <c r="C212" s="6">
        <v>1536.4353033306361</v>
      </c>
      <c r="D212" s="23">
        <v>2263.9401831785617</v>
      </c>
      <c r="E212" s="5"/>
      <c r="F212" s="6">
        <v>6902.0405827222266</v>
      </c>
      <c r="G212" s="23">
        <v>7103.5764682689232</v>
      </c>
      <c r="H212" s="6"/>
      <c r="I212" s="6">
        <f t="shared" si="3"/>
        <v>8438.4758860528636</v>
      </c>
      <c r="J212" s="23">
        <f t="shared" si="4"/>
        <v>9367.516651447484</v>
      </c>
      <c r="M212" s="14"/>
      <c r="N212" s="6"/>
      <c r="O212" s="6"/>
      <c r="P212" s="6"/>
      <c r="Q212" s="6"/>
      <c r="R212" s="6"/>
      <c r="S212" s="6"/>
      <c r="T212" s="5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>
      <c r="A213" s="18">
        <v>43831</v>
      </c>
      <c r="B213" s="14"/>
      <c r="C213" s="6">
        <v>1807.8848103361634</v>
      </c>
      <c r="D213" s="23">
        <v>2281.2597511864606</v>
      </c>
      <c r="E213" s="5"/>
      <c r="F213" s="6">
        <v>6879.1987051565138</v>
      </c>
      <c r="G213" s="23">
        <v>7040.2475964366886</v>
      </c>
      <c r="H213" s="6"/>
      <c r="I213" s="6">
        <f t="shared" ref="I213:I266" si="5">C213+F213</f>
        <v>8687.0835154926772</v>
      </c>
      <c r="J213" s="23">
        <f t="shared" si="4"/>
        <v>9321.5073476231482</v>
      </c>
      <c r="M213" s="14"/>
      <c r="N213" s="6"/>
      <c r="O213" s="6"/>
      <c r="P213" s="6"/>
      <c r="Q213" s="6"/>
      <c r="R213" s="6"/>
      <c r="S213" s="6"/>
      <c r="T213" s="5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>
      <c r="A214" s="18">
        <v>43862</v>
      </c>
      <c r="B214" s="14"/>
      <c r="C214" s="6">
        <v>1922.9273404235973</v>
      </c>
      <c r="D214" s="23">
        <v>2463.5007094943876</v>
      </c>
      <c r="E214" s="5"/>
      <c r="F214" s="6">
        <v>6917.9276441237371</v>
      </c>
      <c r="G214" s="23">
        <v>7049.2306245456575</v>
      </c>
      <c r="H214" s="6"/>
      <c r="I214" s="6">
        <f t="shared" si="5"/>
        <v>8840.8549845473353</v>
      </c>
      <c r="J214" s="23">
        <f t="shared" si="4"/>
        <v>9512.7313340400451</v>
      </c>
      <c r="M214" s="14"/>
      <c r="N214" s="6"/>
      <c r="O214" s="6"/>
      <c r="P214" s="6"/>
      <c r="Q214" s="6"/>
      <c r="R214" s="6"/>
      <c r="S214" s="6"/>
      <c r="T214" s="5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>
      <c r="A215" s="18">
        <v>43891</v>
      </c>
      <c r="B215" s="14"/>
      <c r="C215" s="6">
        <v>1931.401075368638</v>
      </c>
      <c r="D215" s="23">
        <v>2493.6172775822915</v>
      </c>
      <c r="E215" s="5"/>
      <c r="F215" s="6">
        <v>6960.7239441986221</v>
      </c>
      <c r="G215" s="23">
        <v>7085.5279737584906</v>
      </c>
      <c r="H215" s="6"/>
      <c r="I215" s="6">
        <f t="shared" si="5"/>
        <v>8892.1250195672601</v>
      </c>
      <c r="J215" s="23">
        <f t="shared" si="4"/>
        <v>9579.1452513407821</v>
      </c>
      <c r="M215" s="14"/>
      <c r="N215" s="6"/>
      <c r="O215" s="6"/>
      <c r="P215" s="6"/>
      <c r="Q215" s="6"/>
      <c r="R215" s="6"/>
      <c r="S215" s="6"/>
      <c r="T215" s="5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>
      <c r="A216" s="18">
        <v>43922</v>
      </c>
      <c r="B216" s="14"/>
      <c r="C216" s="6">
        <v>1828.5923751310766</v>
      </c>
      <c r="D216" s="23">
        <v>2351.5645189088027</v>
      </c>
      <c r="E216" s="5"/>
      <c r="F216" s="6">
        <v>6958.03037230063</v>
      </c>
      <c r="G216" s="23">
        <v>7046.150319892311</v>
      </c>
      <c r="H216" s="6"/>
      <c r="I216" s="6">
        <f t="shared" si="5"/>
        <v>8786.6227474317056</v>
      </c>
      <c r="J216" s="23">
        <f t="shared" si="4"/>
        <v>9397.7148388011137</v>
      </c>
      <c r="M216" s="14"/>
      <c r="N216" s="6"/>
      <c r="O216" s="6"/>
      <c r="P216" s="6"/>
      <c r="Q216" s="6"/>
      <c r="R216" s="6"/>
      <c r="S216" s="6"/>
      <c r="T216" s="5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>
      <c r="A217" s="18">
        <v>43952</v>
      </c>
      <c r="B217" s="14"/>
      <c r="C217" s="6">
        <v>1820.3185110624436</v>
      </c>
      <c r="D217" s="23">
        <v>2404.4940923154181</v>
      </c>
      <c r="E217" s="5"/>
      <c r="F217" s="6">
        <v>7052.5133088420225</v>
      </c>
      <c r="G217" s="23">
        <v>7094.3578011808186</v>
      </c>
      <c r="H217" s="6"/>
      <c r="I217" s="6">
        <f t="shared" si="5"/>
        <v>8872.8318199044661</v>
      </c>
      <c r="J217" s="23">
        <f t="shared" si="4"/>
        <v>9498.8518934962376</v>
      </c>
      <c r="M217" s="14"/>
      <c r="N217" s="6"/>
      <c r="O217" s="6"/>
      <c r="P217" s="6"/>
      <c r="Q217" s="6"/>
      <c r="R217" s="6"/>
      <c r="S217" s="6"/>
      <c r="T217" s="5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>
      <c r="A218" s="18">
        <v>43983</v>
      </c>
      <c r="B218" s="14"/>
      <c r="C218" s="6">
        <v>1851.2539661203191</v>
      </c>
      <c r="D218" s="23">
        <v>2493.2805912709618</v>
      </c>
      <c r="E218" s="5"/>
      <c r="F218" s="6">
        <v>7041.3315413052596</v>
      </c>
      <c r="G218" s="23">
        <v>7119.3691429391929</v>
      </c>
      <c r="H218" s="6"/>
      <c r="I218" s="6">
        <f t="shared" si="5"/>
        <v>8892.5855074255778</v>
      </c>
      <c r="J218" s="23">
        <f t="shared" si="4"/>
        <v>9612.6497342101538</v>
      </c>
      <c r="M218" s="14"/>
      <c r="N218" s="6"/>
      <c r="O218" s="6"/>
      <c r="P218" s="6"/>
      <c r="Q218" s="6"/>
      <c r="R218" s="6"/>
      <c r="S218" s="6"/>
      <c r="T218" s="5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>
      <c r="A219" s="18">
        <v>44013</v>
      </c>
      <c r="B219" s="14"/>
      <c r="C219" s="6">
        <v>1788.4194526136198</v>
      </c>
      <c r="D219" s="23">
        <v>2508.0578818018139</v>
      </c>
      <c r="E219" s="5"/>
      <c r="F219" s="6">
        <v>7107.4609368847505</v>
      </c>
      <c r="G219" s="23">
        <v>7210.8287416849444</v>
      </c>
      <c r="H219" s="6"/>
      <c r="I219" s="6">
        <f t="shared" si="5"/>
        <v>8895.8803894983703</v>
      </c>
      <c r="J219" s="23">
        <f t="shared" si="4"/>
        <v>9718.8866234867583</v>
      </c>
      <c r="M219" s="14"/>
      <c r="N219" s="6"/>
      <c r="O219" s="6"/>
      <c r="P219" s="6"/>
      <c r="Q219" s="6"/>
      <c r="R219" s="6"/>
      <c r="S219" s="6"/>
      <c r="T219" s="5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>
      <c r="A220" s="18">
        <v>44044</v>
      </c>
      <c r="B220" s="14"/>
      <c r="C220" s="6">
        <v>1797.1150482996964</v>
      </c>
      <c r="D220" s="23">
        <v>2471.9183479044814</v>
      </c>
      <c r="E220" s="5"/>
      <c r="F220" s="6">
        <v>7145.5749706431479</v>
      </c>
      <c r="G220" s="23">
        <v>7261.4349924463613</v>
      </c>
      <c r="H220" s="6"/>
      <c r="I220" s="6">
        <f t="shared" si="5"/>
        <v>8942.6900189428452</v>
      </c>
      <c r="J220" s="23">
        <f t="shared" si="4"/>
        <v>9733.3533403508427</v>
      </c>
      <c r="M220" s="14"/>
      <c r="N220" s="6"/>
      <c r="O220" s="6"/>
      <c r="P220" s="6"/>
      <c r="Q220" s="6"/>
      <c r="R220" s="6"/>
      <c r="S220" s="6"/>
      <c r="T220" s="5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>
      <c r="A221" s="18">
        <v>44075</v>
      </c>
      <c r="B221" s="14"/>
      <c r="C221" s="6">
        <v>1750.3607363368501</v>
      </c>
      <c r="D221" s="23">
        <v>2467.8581429008955</v>
      </c>
      <c r="E221" s="5"/>
      <c r="F221" s="6">
        <v>7159.4820060096536</v>
      </c>
      <c r="G221" s="23">
        <v>7326.774035205035</v>
      </c>
      <c r="H221" s="6"/>
      <c r="I221" s="6">
        <f t="shared" si="5"/>
        <v>8909.8427423465037</v>
      </c>
      <c r="J221" s="23">
        <f t="shared" si="4"/>
        <v>9794.6321781059305</v>
      </c>
      <c r="M221" s="14"/>
      <c r="N221" s="6"/>
      <c r="O221" s="6"/>
      <c r="P221" s="6"/>
      <c r="Q221" s="6"/>
      <c r="R221" s="6"/>
      <c r="S221" s="6"/>
      <c r="T221" s="5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>
      <c r="A222" s="18">
        <v>44105</v>
      </c>
      <c r="B222" s="14"/>
      <c r="C222" s="6">
        <v>1780.9208599665981</v>
      </c>
      <c r="D222" s="23">
        <v>2339.6130787468719</v>
      </c>
      <c r="E222" s="5"/>
      <c r="F222" s="6">
        <v>7125.7546943870993</v>
      </c>
      <c r="G222" s="23">
        <v>7300.9994388007544</v>
      </c>
      <c r="H222" s="6"/>
      <c r="I222" s="6">
        <f t="shared" si="5"/>
        <v>8906.6755543536965</v>
      </c>
      <c r="J222" s="23">
        <f t="shared" si="4"/>
        <v>9640.6125175476263</v>
      </c>
      <c r="M222" s="14"/>
      <c r="N222" s="6"/>
      <c r="O222" s="6"/>
      <c r="P222" s="6"/>
      <c r="Q222" s="6"/>
      <c r="R222" s="6"/>
      <c r="S222" s="6"/>
      <c r="T222" s="5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>
      <c r="A223" s="18">
        <v>44136</v>
      </c>
      <c r="B223" s="14"/>
      <c r="C223" s="6">
        <v>1723.9139661247864</v>
      </c>
      <c r="D223" s="23">
        <v>2218.1683858320157</v>
      </c>
      <c r="E223" s="5"/>
      <c r="F223" s="6">
        <v>7146.5233323219954</v>
      </c>
      <c r="G223" s="23">
        <v>7291.2249133133837</v>
      </c>
      <c r="H223" s="6"/>
      <c r="I223" s="6">
        <f t="shared" si="5"/>
        <v>8870.4372984467809</v>
      </c>
      <c r="J223" s="23">
        <f t="shared" si="4"/>
        <v>9509.3932991453985</v>
      </c>
      <c r="M223" s="14"/>
      <c r="N223" s="6"/>
      <c r="O223" s="6"/>
      <c r="P223" s="6"/>
      <c r="Q223" s="6"/>
      <c r="R223" s="6"/>
      <c r="S223" s="6"/>
      <c r="T223" s="5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>
      <c r="A224" s="18">
        <v>44166</v>
      </c>
      <c r="B224" s="14"/>
      <c r="C224" s="6">
        <v>1532.5226494715571</v>
      </c>
      <c r="D224" s="23">
        <v>2257.5841627842583</v>
      </c>
      <c r="E224" s="5"/>
      <c r="F224" s="6">
        <v>6935.1168514771653</v>
      </c>
      <c r="G224" s="23">
        <v>7107.7244578498576</v>
      </c>
      <c r="H224" s="6"/>
      <c r="I224" s="6">
        <f t="shared" si="5"/>
        <v>8467.6395009487223</v>
      </c>
      <c r="J224" s="23">
        <f t="shared" si="4"/>
        <v>9365.3086206341159</v>
      </c>
      <c r="M224" s="14"/>
      <c r="N224" s="6"/>
      <c r="O224" s="6"/>
      <c r="P224" s="6"/>
      <c r="Q224" s="6"/>
      <c r="R224" s="6"/>
      <c r="S224" s="6"/>
      <c r="T224" s="5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>
      <c r="A225" s="18">
        <v>44197</v>
      </c>
      <c r="B225" s="14"/>
      <c r="C225" s="6">
        <v>1801.8116997561592</v>
      </c>
      <c r="D225" s="23">
        <v>2289.3575335445676</v>
      </c>
      <c r="E225" s="5"/>
      <c r="F225" s="6">
        <v>6918.2853321692983</v>
      </c>
      <c r="G225" s="23">
        <v>7055.7744434678743</v>
      </c>
      <c r="H225" s="6"/>
      <c r="I225" s="6">
        <f t="shared" si="5"/>
        <v>8720.0970319254575</v>
      </c>
      <c r="J225" s="23">
        <f t="shared" si="4"/>
        <v>9345.1319770124428</v>
      </c>
      <c r="M225" s="14"/>
      <c r="N225" s="6"/>
      <c r="O225" s="6"/>
      <c r="P225" s="6"/>
      <c r="Q225" s="6"/>
      <c r="R225" s="6"/>
      <c r="S225" s="6"/>
      <c r="T225" s="5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>
      <c r="A226" s="18">
        <v>44228</v>
      </c>
      <c r="B226" s="14"/>
      <c r="C226" s="6">
        <v>1946.3127354036369</v>
      </c>
      <c r="D226" s="23">
        <v>2487.8414645911635</v>
      </c>
      <c r="E226" s="5"/>
      <c r="F226" s="6">
        <v>6972.7762283155062</v>
      </c>
      <c r="G226" s="23">
        <v>7093.228423013089</v>
      </c>
      <c r="H226" s="6"/>
      <c r="I226" s="6">
        <f t="shared" si="5"/>
        <v>8919.0889637191431</v>
      </c>
      <c r="J226" s="23">
        <f t="shared" si="4"/>
        <v>9581.0698876042516</v>
      </c>
      <c r="M226" s="14"/>
      <c r="N226" s="6"/>
      <c r="O226" s="6"/>
      <c r="P226" s="6"/>
      <c r="Q226" s="6"/>
      <c r="R226" s="6"/>
      <c r="S226" s="6"/>
      <c r="T226" s="5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>
      <c r="A227" s="18">
        <v>44256</v>
      </c>
      <c r="B227" s="14"/>
      <c r="C227" s="6">
        <v>1955.0149906971747</v>
      </c>
      <c r="D227" s="23">
        <v>2520.5065629157471</v>
      </c>
      <c r="E227" s="5"/>
      <c r="F227" s="6">
        <v>7024.6554343081843</v>
      </c>
      <c r="G227" s="23">
        <v>7139.7484102229018</v>
      </c>
      <c r="H227" s="6"/>
      <c r="I227" s="6">
        <f t="shared" si="5"/>
        <v>8979.670425005359</v>
      </c>
      <c r="J227" s="23">
        <f t="shared" ref="J227:J278" si="6">D227+G227</f>
        <v>9660.2549731386498</v>
      </c>
      <c r="M227" s="14"/>
      <c r="N227" s="6"/>
      <c r="O227" s="6"/>
      <c r="P227" s="6"/>
      <c r="Q227" s="6"/>
      <c r="R227" s="6"/>
      <c r="S227" s="6"/>
      <c r="T227" s="5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>
      <c r="A228" s="18">
        <v>44287</v>
      </c>
      <c r="B228" s="14"/>
      <c r="C228" s="6">
        <v>1826.2104295955796</v>
      </c>
      <c r="D228" s="23">
        <v>2356.7114284328472</v>
      </c>
      <c r="E228" s="5"/>
      <c r="F228" s="6">
        <v>7018.249267862032</v>
      </c>
      <c r="G228" s="23">
        <v>7109.7943531408928</v>
      </c>
      <c r="H228" s="6"/>
      <c r="I228" s="6">
        <f t="shared" si="5"/>
        <v>8844.4596974576125</v>
      </c>
      <c r="J228" s="23">
        <f t="shared" si="6"/>
        <v>9466.50578157374</v>
      </c>
      <c r="M228" s="14"/>
      <c r="N228" s="6"/>
      <c r="O228" s="6"/>
      <c r="P228" s="6"/>
      <c r="Q228" s="6"/>
      <c r="R228" s="6"/>
      <c r="S228" s="6"/>
      <c r="T228" s="5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>
      <c r="A229" s="18">
        <v>44317</v>
      </c>
      <c r="B229" s="14"/>
      <c r="C229" s="6">
        <v>1818.414767626673</v>
      </c>
      <c r="D229" s="23">
        <v>2403.4483726733706</v>
      </c>
      <c r="E229" s="5"/>
      <c r="F229" s="6">
        <v>7102.7647037565521</v>
      </c>
      <c r="G229" s="23">
        <v>7157.0552821157808</v>
      </c>
      <c r="H229" s="6"/>
      <c r="I229" s="6">
        <f t="shared" si="5"/>
        <v>8921.1794713832242</v>
      </c>
      <c r="J229" s="23">
        <f t="shared" si="6"/>
        <v>9560.5036547891505</v>
      </c>
      <c r="M229" s="14"/>
      <c r="N229" s="6"/>
      <c r="O229" s="6"/>
      <c r="P229" s="6"/>
      <c r="Q229" s="6"/>
      <c r="R229" s="6"/>
      <c r="S229" s="6"/>
      <c r="T229" s="5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>
      <c r="A230" s="18">
        <v>44348</v>
      </c>
      <c r="B230" s="14"/>
      <c r="C230" s="6">
        <v>1847.6435023046579</v>
      </c>
      <c r="D230" s="23">
        <v>2492.4175175904493</v>
      </c>
      <c r="E230" s="5"/>
      <c r="F230" s="6">
        <v>7092.3357064566972</v>
      </c>
      <c r="G230" s="23">
        <v>7176.8877592113668</v>
      </c>
      <c r="H230" s="6"/>
      <c r="I230" s="6">
        <f t="shared" si="5"/>
        <v>8939.979208761355</v>
      </c>
      <c r="J230" s="23">
        <f t="shared" si="6"/>
        <v>9669.3052768018169</v>
      </c>
      <c r="M230" s="14"/>
      <c r="N230" s="6"/>
      <c r="O230" s="6"/>
      <c r="P230" s="6"/>
      <c r="Q230" s="6"/>
      <c r="R230" s="6"/>
      <c r="S230" s="6"/>
      <c r="T230" s="5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>
      <c r="A231" s="18">
        <v>44378</v>
      </c>
      <c r="B231" s="14"/>
      <c r="C231" s="6">
        <v>1782.4305455372159</v>
      </c>
      <c r="D231" s="23">
        <v>2504.4672517437248</v>
      </c>
      <c r="E231" s="5"/>
      <c r="F231" s="6">
        <v>7162.4843039462266</v>
      </c>
      <c r="G231" s="23">
        <v>7275.5913052406559</v>
      </c>
      <c r="H231" s="6"/>
      <c r="I231" s="6">
        <f t="shared" si="5"/>
        <v>8944.9148494834426</v>
      </c>
      <c r="J231" s="23">
        <f t="shared" si="6"/>
        <v>9780.0585569843806</v>
      </c>
      <c r="M231" s="14"/>
      <c r="N231" s="6"/>
      <c r="O231" s="6"/>
      <c r="P231" s="6"/>
      <c r="Q231" s="6"/>
      <c r="R231" s="6"/>
      <c r="S231" s="6"/>
      <c r="T231" s="5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>
      <c r="A232" s="18">
        <v>44409</v>
      </c>
      <c r="B232" s="14"/>
      <c r="C232" s="6">
        <v>1790.8542582633818</v>
      </c>
      <c r="D232" s="23">
        <v>2468.7996079138557</v>
      </c>
      <c r="E232" s="5"/>
      <c r="F232" s="6">
        <v>7196.1837791274993</v>
      </c>
      <c r="G232" s="23">
        <v>7321.6261855697157</v>
      </c>
      <c r="H232" s="6"/>
      <c r="I232" s="6">
        <f t="shared" si="5"/>
        <v>8987.0380373908811</v>
      </c>
      <c r="J232" s="23">
        <f t="shared" si="6"/>
        <v>9790.4257934835714</v>
      </c>
      <c r="M232" s="14"/>
      <c r="N232" s="6"/>
      <c r="O232" s="6"/>
      <c r="P232" s="6"/>
      <c r="Q232" s="6"/>
      <c r="R232" s="6"/>
      <c r="S232" s="6"/>
      <c r="T232" s="5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>
      <c r="A233" s="18">
        <v>44440</v>
      </c>
      <c r="B233" s="14"/>
      <c r="C233" s="6">
        <v>1745.4251405032337</v>
      </c>
      <c r="D233" s="23">
        <v>2466.0448806109653</v>
      </c>
      <c r="E233" s="5"/>
      <c r="F233" s="6">
        <v>7204.1072480050007</v>
      </c>
      <c r="G233" s="23">
        <v>7399.4503900197415</v>
      </c>
      <c r="H233" s="6"/>
      <c r="I233" s="6">
        <f t="shared" si="5"/>
        <v>8949.5323885082344</v>
      </c>
      <c r="J233" s="23">
        <f t="shared" si="6"/>
        <v>9865.4952706307067</v>
      </c>
      <c r="M233" s="14"/>
      <c r="N233" s="6"/>
      <c r="O233" s="6"/>
      <c r="P233" s="6"/>
      <c r="Q233" s="6"/>
      <c r="R233" s="6"/>
      <c r="S233" s="6"/>
      <c r="T233" s="5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>
      <c r="A234" s="18">
        <v>44470</v>
      </c>
      <c r="B234" s="14"/>
      <c r="C234" s="6">
        <v>1779.1608409768378</v>
      </c>
      <c r="D234" s="23">
        <v>2340.7970453552643</v>
      </c>
      <c r="E234" s="5"/>
      <c r="F234" s="6">
        <v>7166.1972054998023</v>
      </c>
      <c r="G234" s="23">
        <v>7381.8577230357077</v>
      </c>
      <c r="H234" s="6"/>
      <c r="I234" s="6">
        <f t="shared" si="5"/>
        <v>8945.3580464766401</v>
      </c>
      <c r="J234" s="23">
        <f t="shared" si="6"/>
        <v>9722.6547683909721</v>
      </c>
      <c r="M234" s="14"/>
      <c r="N234" s="6"/>
      <c r="O234" s="6"/>
      <c r="P234" s="6"/>
      <c r="Q234" s="6"/>
      <c r="R234" s="6"/>
      <c r="S234" s="6"/>
      <c r="T234" s="5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>
      <c r="A235" s="18">
        <v>44501</v>
      </c>
      <c r="B235" s="14"/>
      <c r="C235" s="6">
        <v>1726.6754857620544</v>
      </c>
      <c r="D235" s="23">
        <v>2225.4969210544459</v>
      </c>
      <c r="E235" s="5"/>
      <c r="F235" s="6">
        <v>7181.9912504403555</v>
      </c>
      <c r="G235" s="23">
        <v>7375.5837101791512</v>
      </c>
      <c r="H235" s="6"/>
      <c r="I235" s="6">
        <f t="shared" si="5"/>
        <v>8908.6667362024091</v>
      </c>
      <c r="J235" s="23">
        <f t="shared" si="6"/>
        <v>9601.0806312335972</v>
      </c>
      <c r="M235" s="14"/>
      <c r="N235" s="6"/>
      <c r="O235" s="6"/>
      <c r="P235" s="6"/>
      <c r="Q235" s="6"/>
      <c r="R235" s="6"/>
      <c r="S235" s="6"/>
      <c r="T235" s="5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>
      <c r="A236" s="18">
        <v>44531</v>
      </c>
      <c r="B236" s="14"/>
      <c r="C236" s="6">
        <v>1537.9721673073655</v>
      </c>
      <c r="D236" s="23">
        <v>2268.4292541807445</v>
      </c>
      <c r="E236" s="5"/>
      <c r="F236" s="6">
        <v>6974.4290371782154</v>
      </c>
      <c r="G236" s="23">
        <v>7209.6467017495515</v>
      </c>
      <c r="H236" s="6"/>
      <c r="I236" s="6">
        <f t="shared" si="5"/>
        <v>8512.4012044855808</v>
      </c>
      <c r="J236" s="23">
        <f t="shared" si="6"/>
        <v>9478.0759559302969</v>
      </c>
      <c r="M236" s="14"/>
      <c r="N236" s="6"/>
      <c r="O236" s="6"/>
      <c r="P236" s="6"/>
      <c r="Q236" s="6"/>
      <c r="R236" s="6"/>
      <c r="S236" s="6"/>
      <c r="T236" s="5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>
      <c r="A237" s="18">
        <v>44562</v>
      </c>
      <c r="B237" s="14"/>
      <c r="C237" s="6">
        <v>1809.7293577198325</v>
      </c>
      <c r="D237" s="23">
        <v>2303.9433379436123</v>
      </c>
      <c r="E237" s="5"/>
      <c r="F237" s="6">
        <v>6955.6618589685095</v>
      </c>
      <c r="G237" s="23">
        <v>7160.4579008171249</v>
      </c>
      <c r="H237" s="6"/>
      <c r="I237" s="6">
        <f t="shared" si="5"/>
        <v>8765.391216688342</v>
      </c>
      <c r="J237" s="23">
        <f t="shared" si="6"/>
        <v>9464.4012387607363</v>
      </c>
      <c r="M237" s="14"/>
      <c r="N237" s="6"/>
      <c r="O237" s="6"/>
      <c r="P237" s="6"/>
      <c r="Q237" s="6"/>
      <c r="R237" s="6"/>
      <c r="S237" s="6"/>
      <c r="T237" s="5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>
      <c r="A238" s="18">
        <v>44593</v>
      </c>
      <c r="B238" s="14"/>
      <c r="C238" s="6">
        <v>1954.8256014108592</v>
      </c>
      <c r="D238" s="23">
        <v>2503.5409860003238</v>
      </c>
      <c r="E238" s="5"/>
      <c r="F238" s="6">
        <v>7014.0963268078604</v>
      </c>
      <c r="G238" s="23">
        <v>7195.4920714026748</v>
      </c>
      <c r="H238" s="6"/>
      <c r="I238" s="6">
        <f t="shared" si="5"/>
        <v>8968.9219282187187</v>
      </c>
      <c r="J238" s="23">
        <f t="shared" si="6"/>
        <v>9699.0330574029977</v>
      </c>
      <c r="M238" s="14"/>
      <c r="N238" s="6"/>
      <c r="O238" s="6"/>
      <c r="P238" s="6"/>
      <c r="Q238" s="6"/>
      <c r="R238" s="6"/>
      <c r="S238" s="6"/>
      <c r="T238" s="5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>
      <c r="A239" s="18">
        <v>44621</v>
      </c>
      <c r="B239" s="14"/>
      <c r="C239" s="6">
        <v>1962.3286009185795</v>
      </c>
      <c r="D239" s="23">
        <v>2535.3123672681559</v>
      </c>
      <c r="E239" s="5"/>
      <c r="F239" s="6">
        <v>7059.2829905573626</v>
      </c>
      <c r="G239" s="23">
        <v>7238.4768707587536</v>
      </c>
      <c r="H239" s="6"/>
      <c r="I239" s="6">
        <f t="shared" si="5"/>
        <v>9021.611591475943</v>
      </c>
      <c r="J239" s="23">
        <f t="shared" si="6"/>
        <v>9773.7892380269095</v>
      </c>
      <c r="M239" s="14"/>
      <c r="N239" s="6"/>
      <c r="O239" s="6"/>
      <c r="P239" s="6"/>
      <c r="Q239" s="6"/>
      <c r="R239" s="6"/>
      <c r="S239" s="6"/>
      <c r="T239" s="5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>
      <c r="A240" s="18">
        <v>44652</v>
      </c>
      <c r="B240" s="14"/>
      <c r="C240" s="6">
        <v>1831.8092276364769</v>
      </c>
      <c r="D240" s="23">
        <v>2367.5759892542756</v>
      </c>
      <c r="E240" s="5"/>
      <c r="F240" s="6">
        <v>7046.4928686576641</v>
      </c>
      <c r="G240" s="23">
        <v>7189.5761707680686</v>
      </c>
      <c r="H240" s="6"/>
      <c r="I240" s="6">
        <f t="shared" si="5"/>
        <v>8878.3020962941409</v>
      </c>
      <c r="J240" s="23">
        <f t="shared" si="6"/>
        <v>9557.1521600223441</v>
      </c>
      <c r="M240" s="14"/>
      <c r="N240" s="6"/>
      <c r="O240" s="6"/>
      <c r="P240" s="6"/>
      <c r="Q240" s="6"/>
      <c r="R240" s="6"/>
      <c r="S240" s="6"/>
      <c r="T240" s="5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>
      <c r="A241" s="18">
        <v>44682</v>
      </c>
      <c r="B241" s="14"/>
      <c r="C241" s="6">
        <v>1823.228754814987</v>
      </c>
      <c r="D241" s="23">
        <v>2413.668693615713</v>
      </c>
      <c r="E241" s="5"/>
      <c r="F241" s="6">
        <v>7130.529080281528</v>
      </c>
      <c r="G241" s="23">
        <v>7220.4172840249448</v>
      </c>
      <c r="H241" s="6"/>
      <c r="I241" s="6">
        <f t="shared" si="5"/>
        <v>8953.7578350965159</v>
      </c>
      <c r="J241" s="23">
        <f t="shared" si="6"/>
        <v>9634.0859776406578</v>
      </c>
      <c r="M241" s="14"/>
      <c r="N241" s="6"/>
      <c r="O241" s="6"/>
      <c r="P241" s="6"/>
      <c r="Q241" s="6"/>
      <c r="R241" s="6"/>
      <c r="S241" s="6"/>
      <c r="T241" s="5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>
      <c r="A242" s="18">
        <v>44713</v>
      </c>
      <c r="B242" s="14"/>
      <c r="C242" s="6">
        <v>1852.4362057623657</v>
      </c>
      <c r="D242" s="23">
        <v>2499.6273254566568</v>
      </c>
      <c r="E242" s="5"/>
      <c r="F242" s="6">
        <v>7126.998645405446</v>
      </c>
      <c r="G242" s="23">
        <v>7259.2243449724792</v>
      </c>
      <c r="H242" s="6"/>
      <c r="I242" s="6">
        <f t="shared" si="5"/>
        <v>8979.4348511678108</v>
      </c>
      <c r="J242" s="23">
        <f t="shared" si="6"/>
        <v>9758.851670429136</v>
      </c>
      <c r="M242" s="14"/>
      <c r="N242" s="6"/>
      <c r="O242" s="6"/>
      <c r="P242" s="6"/>
      <c r="Q242" s="6"/>
      <c r="R242" s="6"/>
      <c r="S242" s="6"/>
      <c r="T242" s="5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>
      <c r="A243" s="18">
        <v>44743</v>
      </c>
      <c r="B243" s="14"/>
      <c r="C243" s="6">
        <v>1787.3056855660325</v>
      </c>
      <c r="D243" s="23">
        <v>2511.0879572630747</v>
      </c>
      <c r="E243" s="5"/>
      <c r="F243" s="6">
        <v>7197.4332964466284</v>
      </c>
      <c r="G243" s="23">
        <v>7360.3655097356368</v>
      </c>
      <c r="H243" s="6"/>
      <c r="I243" s="6">
        <f t="shared" si="5"/>
        <v>8984.7389820126609</v>
      </c>
      <c r="J243" s="23">
        <f t="shared" si="6"/>
        <v>9871.4534669987115</v>
      </c>
      <c r="M243" s="14"/>
      <c r="N243" s="6"/>
      <c r="O243" s="6"/>
      <c r="P243" s="6"/>
      <c r="Q243" s="6"/>
      <c r="R243" s="6"/>
      <c r="S243" s="6"/>
      <c r="T243" s="5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>
      <c r="A244" s="18">
        <v>44774</v>
      </c>
      <c r="B244" s="14"/>
      <c r="C244" s="6">
        <v>1795.3162089276921</v>
      </c>
      <c r="D244" s="23">
        <v>2472.9370090763096</v>
      </c>
      <c r="E244" s="5"/>
      <c r="F244" s="6">
        <v>7217.2591845733423</v>
      </c>
      <c r="G244" s="23">
        <v>7405.5091219262995</v>
      </c>
      <c r="H244" s="6"/>
      <c r="I244" s="6">
        <f t="shared" si="5"/>
        <v>9012.5753935010343</v>
      </c>
      <c r="J244" s="23">
        <f t="shared" si="6"/>
        <v>9878.446131002609</v>
      </c>
      <c r="M244" s="14"/>
      <c r="N244" s="6"/>
      <c r="O244" s="6"/>
      <c r="P244" s="6"/>
      <c r="Q244" s="6"/>
      <c r="R244" s="6"/>
      <c r="S244" s="6"/>
      <c r="T244" s="5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>
      <c r="A245" s="18">
        <v>44805</v>
      </c>
      <c r="B245" s="14"/>
      <c r="C245" s="6">
        <v>1749.3397100883485</v>
      </c>
      <c r="D245" s="23">
        <v>2468.9822384711169</v>
      </c>
      <c r="E245" s="5"/>
      <c r="F245" s="6">
        <v>7220.4971539540165</v>
      </c>
      <c r="G245" s="23">
        <v>7477.8633453269867</v>
      </c>
      <c r="H245" s="6"/>
      <c r="I245" s="6">
        <f t="shared" si="5"/>
        <v>8969.8368640423651</v>
      </c>
      <c r="J245" s="23">
        <f t="shared" si="6"/>
        <v>9946.8455837981037</v>
      </c>
      <c r="M245" s="14"/>
      <c r="N245" s="6"/>
      <c r="O245" s="6"/>
      <c r="P245" s="6"/>
      <c r="Q245" s="6"/>
      <c r="R245" s="6"/>
      <c r="S245" s="6"/>
      <c r="T245" s="5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>
      <c r="A246" s="18">
        <v>44835</v>
      </c>
      <c r="B246" s="14"/>
      <c r="C246" s="6">
        <v>1782.3738308482571</v>
      </c>
      <c r="D246" s="23">
        <v>2343.562620432851</v>
      </c>
      <c r="E246" s="5"/>
      <c r="F246" s="6">
        <v>7180.8289658902304</v>
      </c>
      <c r="G246" s="23">
        <v>7449.867438339752</v>
      </c>
      <c r="H246" s="6"/>
      <c r="I246" s="6">
        <f t="shared" si="5"/>
        <v>8963.2027967384875</v>
      </c>
      <c r="J246" s="23">
        <f t="shared" si="6"/>
        <v>9793.4300587726029</v>
      </c>
      <c r="M246" s="14"/>
      <c r="N246" s="6"/>
      <c r="O246" s="6"/>
      <c r="P246" s="6"/>
      <c r="Q246" s="6"/>
      <c r="R246" s="6"/>
      <c r="S246" s="6"/>
      <c r="T246" s="5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>
      <c r="A247" s="18">
        <v>44866</v>
      </c>
      <c r="B247" s="14"/>
      <c r="C247" s="6">
        <v>1728.5953703803243</v>
      </c>
      <c r="D247" s="23">
        <v>2227.3936472186106</v>
      </c>
      <c r="E247" s="5"/>
      <c r="F247" s="6">
        <v>7202.9105655212597</v>
      </c>
      <c r="G247" s="23">
        <v>7450.5525874523137</v>
      </c>
      <c r="H247" s="6"/>
      <c r="I247" s="6">
        <f t="shared" si="5"/>
        <v>8931.5059359015831</v>
      </c>
      <c r="J247" s="23">
        <f t="shared" si="6"/>
        <v>9677.9462346709242</v>
      </c>
      <c r="M247" s="14"/>
      <c r="N247" s="6"/>
      <c r="O247" s="6"/>
      <c r="P247" s="6"/>
      <c r="Q247" s="6"/>
      <c r="R247" s="6"/>
      <c r="S247" s="6"/>
      <c r="T247" s="5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>
      <c r="A248" s="18">
        <v>44896</v>
      </c>
      <c r="B248" s="14"/>
      <c r="C248" s="6">
        <v>1538.7086159098835</v>
      </c>
      <c r="D248" s="23">
        <v>2270.0097220336247</v>
      </c>
      <c r="E248" s="5"/>
      <c r="F248" s="6">
        <v>6995.6753605755093</v>
      </c>
      <c r="G248" s="23">
        <v>7283.3941976982815</v>
      </c>
      <c r="H248" s="6"/>
      <c r="I248" s="6">
        <f t="shared" si="5"/>
        <v>8534.3839764853929</v>
      </c>
      <c r="J248" s="23">
        <f t="shared" si="6"/>
        <v>9553.4039197319071</v>
      </c>
      <c r="M248" s="14"/>
      <c r="N248" s="6"/>
      <c r="O248" s="6"/>
      <c r="P248" s="6"/>
      <c r="Q248" s="6"/>
      <c r="R248" s="6"/>
      <c r="S248" s="6"/>
      <c r="T248" s="5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>
      <c r="A249" s="18">
        <v>44927</v>
      </c>
      <c r="B249" s="14"/>
      <c r="C249" s="6">
        <v>1809.7932612662771</v>
      </c>
      <c r="D249" s="23">
        <v>2305.0999243983606</v>
      </c>
      <c r="E249" s="5"/>
      <c r="F249" s="6">
        <v>6981.2177257739577</v>
      </c>
      <c r="G249" s="23">
        <v>7234.6752002722887</v>
      </c>
      <c r="H249" s="6"/>
      <c r="I249" s="6">
        <f t="shared" si="5"/>
        <v>8791.0109870402339</v>
      </c>
      <c r="J249" s="23">
        <f t="shared" si="6"/>
        <v>9539.7751246706503</v>
      </c>
      <c r="M249" s="14"/>
      <c r="N249" s="6"/>
      <c r="O249" s="6"/>
      <c r="P249" s="6"/>
      <c r="Q249" s="6"/>
      <c r="R249" s="6"/>
      <c r="S249" s="6"/>
      <c r="T249" s="5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>
      <c r="A250" s="18">
        <v>44958</v>
      </c>
      <c r="B250" s="14"/>
      <c r="C250" s="6">
        <v>1954.4217764244022</v>
      </c>
      <c r="D250" s="23">
        <v>2503.3988848650188</v>
      </c>
      <c r="E250" s="5"/>
      <c r="F250" s="6">
        <v>7040.585242503591</v>
      </c>
      <c r="G250" s="23">
        <v>7279.1049275543191</v>
      </c>
      <c r="H250" s="6"/>
      <c r="I250" s="6">
        <f t="shared" si="5"/>
        <v>8995.0070189279941</v>
      </c>
      <c r="J250" s="23">
        <f t="shared" si="6"/>
        <v>9782.5038124193379</v>
      </c>
      <c r="M250" s="14"/>
      <c r="N250" s="6"/>
      <c r="O250" s="6"/>
      <c r="P250" s="6"/>
      <c r="Q250" s="6"/>
      <c r="R250" s="6"/>
      <c r="S250" s="6"/>
      <c r="T250" s="5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>
      <c r="A251" s="18">
        <v>44986</v>
      </c>
      <c r="B251" s="14"/>
      <c r="C251" s="6">
        <v>1961.7636682014381</v>
      </c>
      <c r="D251" s="23">
        <v>2535.0547547305505</v>
      </c>
      <c r="E251" s="5"/>
      <c r="F251" s="6">
        <v>7082.9382042560101</v>
      </c>
      <c r="G251" s="23">
        <v>7322.7454866590533</v>
      </c>
      <c r="H251" s="6"/>
      <c r="I251" s="6">
        <f t="shared" si="5"/>
        <v>9044.7018724574482</v>
      </c>
      <c r="J251" s="23">
        <f t="shared" si="6"/>
        <v>9857.8002413896029</v>
      </c>
      <c r="M251" s="14"/>
      <c r="N251" s="6"/>
      <c r="O251" s="6"/>
      <c r="P251" s="6"/>
      <c r="Q251" s="6"/>
      <c r="R251" s="6"/>
      <c r="S251" s="6"/>
      <c r="T251" s="5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>
      <c r="A252" s="18">
        <v>45017</v>
      </c>
      <c r="B252" s="14"/>
      <c r="C252" s="6">
        <v>1831.5889498069882</v>
      </c>
      <c r="D252" s="23">
        <v>2368.4904906298598</v>
      </c>
      <c r="E252" s="5"/>
      <c r="F252" s="6">
        <v>7066.7280055513147</v>
      </c>
      <c r="G252" s="23">
        <v>7282.9266699987065</v>
      </c>
      <c r="H252" s="6"/>
      <c r="I252" s="6">
        <f t="shared" si="5"/>
        <v>8898.3169553583029</v>
      </c>
      <c r="J252" s="23">
        <f t="shared" si="6"/>
        <v>9651.4171606285672</v>
      </c>
      <c r="M252" s="14"/>
      <c r="N252" s="6"/>
      <c r="O252" s="6"/>
      <c r="P252" s="6"/>
      <c r="Q252" s="6"/>
      <c r="R252" s="6"/>
      <c r="S252" s="6"/>
      <c r="T252" s="5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>
      <c r="A253" s="18">
        <v>45047</v>
      </c>
      <c r="B253" s="14"/>
      <c r="C253" s="6">
        <v>1823.1221407341327</v>
      </c>
      <c r="D253" s="23">
        <v>2414.4745717054175</v>
      </c>
      <c r="E253" s="5"/>
      <c r="F253" s="6">
        <v>7146.0371204008734</v>
      </c>
      <c r="G253" s="23">
        <v>7321.1417427023662</v>
      </c>
      <c r="H253" s="6"/>
      <c r="I253" s="6">
        <f t="shared" si="5"/>
        <v>8969.1592611350061</v>
      </c>
      <c r="J253" s="23">
        <f t="shared" si="6"/>
        <v>9735.6163144077836</v>
      </c>
      <c r="M253" s="14"/>
      <c r="N253" s="6"/>
      <c r="O253" s="6"/>
      <c r="P253" s="6"/>
      <c r="Q253" s="6"/>
      <c r="R253" s="6"/>
      <c r="S253" s="6"/>
      <c r="T253" s="5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>
      <c r="A254" s="18">
        <v>45078</v>
      </c>
      <c r="B254" s="14"/>
      <c r="C254" s="6">
        <v>1852.4355894360269</v>
      </c>
      <c r="D254" s="23">
        <v>2501.8201921015916</v>
      </c>
      <c r="E254" s="6"/>
      <c r="F254" s="6">
        <v>7134.1569787075314</v>
      </c>
      <c r="G254" s="23">
        <v>7353.0897597598914</v>
      </c>
      <c r="H254" s="6"/>
      <c r="I254" s="6">
        <f t="shared" si="5"/>
        <v>8986.5925681435583</v>
      </c>
      <c r="J254" s="23">
        <f t="shared" si="6"/>
        <v>9854.9099518614821</v>
      </c>
      <c r="M254" s="14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>
      <c r="A255" s="18">
        <v>45108</v>
      </c>
      <c r="B255" s="15"/>
      <c r="C255" s="6">
        <v>1787.6508054666265</v>
      </c>
      <c r="D255" s="23">
        <v>2513.4383789849089</v>
      </c>
      <c r="F255" s="6">
        <v>7206.1282029253325</v>
      </c>
      <c r="G255" s="23">
        <v>7452.3557214083557</v>
      </c>
      <c r="I255" s="6">
        <f t="shared" si="5"/>
        <v>8993.779008391959</v>
      </c>
      <c r="J255" s="23">
        <f t="shared" si="6"/>
        <v>9965.7941003932647</v>
      </c>
      <c r="M255" s="15"/>
      <c r="N255" s="6"/>
      <c r="O255" s="6"/>
      <c r="P255" s="6"/>
      <c r="Q255" s="6"/>
      <c r="R255" s="6"/>
      <c r="S255" s="6"/>
      <c r="U255" s="6"/>
      <c r="V255" s="6"/>
      <c r="W255" s="6"/>
      <c r="X255" s="6"/>
      <c r="Y255" s="6"/>
      <c r="Z255" s="6"/>
      <c r="AB255" s="6"/>
      <c r="AC255" s="6"/>
      <c r="AD255" s="6"/>
      <c r="AE255" s="6"/>
    </row>
    <row r="256" spans="1:31">
      <c r="A256" s="18">
        <v>45139</v>
      </c>
      <c r="B256" s="15"/>
      <c r="C256" s="6">
        <v>1796.1996425831094</v>
      </c>
      <c r="D256" s="23">
        <v>2477.0502217195954</v>
      </c>
      <c r="F256" s="6">
        <v>7242.5613340204809</v>
      </c>
      <c r="G256" s="23">
        <v>7487.8762577159387</v>
      </c>
      <c r="I256" s="6">
        <f t="shared" si="5"/>
        <v>9038.7609766035894</v>
      </c>
      <c r="J256" s="23">
        <f t="shared" si="6"/>
        <v>9964.9264794355331</v>
      </c>
      <c r="M256" s="15"/>
      <c r="N256" s="6"/>
      <c r="O256" s="6"/>
      <c r="P256" s="6"/>
      <c r="Q256" s="6"/>
      <c r="R256" s="6"/>
      <c r="S256" s="6"/>
      <c r="U256" s="6"/>
      <c r="V256" s="6"/>
      <c r="W256" s="6"/>
      <c r="X256" s="6"/>
      <c r="Y256" s="6"/>
      <c r="Z256" s="6"/>
      <c r="AB256" s="6"/>
      <c r="AC256" s="6"/>
      <c r="AD256" s="6"/>
      <c r="AE256" s="6"/>
    </row>
    <row r="257" spans="1:31">
      <c r="A257" s="18">
        <v>45170</v>
      </c>
      <c r="B257" s="15"/>
      <c r="C257" s="6">
        <v>1750.3667977707082</v>
      </c>
      <c r="D257" s="23">
        <v>2473.8311700361555</v>
      </c>
      <c r="F257" s="6">
        <v>7252.5395873145799</v>
      </c>
      <c r="G257" s="23">
        <v>7560.9501500819588</v>
      </c>
      <c r="I257" s="6">
        <f t="shared" si="5"/>
        <v>9002.9063850852872</v>
      </c>
      <c r="J257" s="23">
        <f t="shared" si="6"/>
        <v>10034.781320118114</v>
      </c>
      <c r="M257" s="15"/>
      <c r="N257" s="6"/>
      <c r="O257" s="6"/>
      <c r="P257" s="6"/>
      <c r="Q257" s="6"/>
      <c r="R257" s="6"/>
      <c r="S257" s="6"/>
      <c r="U257" s="6"/>
      <c r="V257" s="6"/>
      <c r="W257" s="6"/>
      <c r="X257" s="6"/>
      <c r="Y257" s="6"/>
      <c r="Z257" s="6"/>
      <c r="AB257" s="6"/>
      <c r="AC257" s="6"/>
      <c r="AD257" s="6"/>
      <c r="AE257" s="6"/>
    </row>
    <row r="258" spans="1:31">
      <c r="A258" s="18">
        <v>45200</v>
      </c>
      <c r="B258" s="15"/>
      <c r="C258" s="6">
        <v>1783.231120468532</v>
      </c>
      <c r="D258" s="23">
        <v>2348.1125193258267</v>
      </c>
      <c r="F258" s="6">
        <v>7213.0795712938552</v>
      </c>
      <c r="G258" s="23">
        <v>7526.2852580001791</v>
      </c>
      <c r="I258" s="6">
        <f t="shared" si="5"/>
        <v>8996.3106917623882</v>
      </c>
      <c r="J258" s="23">
        <f t="shared" si="6"/>
        <v>9874.3977773260049</v>
      </c>
      <c r="M258" s="15"/>
      <c r="N258" s="6"/>
      <c r="O258" s="6"/>
      <c r="P258" s="6"/>
      <c r="Q258" s="6"/>
      <c r="R258" s="6"/>
      <c r="S258" s="6"/>
      <c r="U258" s="6"/>
      <c r="V258" s="6"/>
      <c r="W258" s="6"/>
      <c r="X258" s="6"/>
      <c r="Y258" s="6"/>
      <c r="Z258" s="6"/>
      <c r="AB258" s="6"/>
      <c r="AC258" s="6"/>
      <c r="AD258" s="6"/>
      <c r="AE258" s="6"/>
    </row>
    <row r="259" spans="1:31">
      <c r="A259" s="18">
        <v>45231</v>
      </c>
      <c r="B259" s="15"/>
      <c r="C259" s="6">
        <v>1729.3274591109221</v>
      </c>
      <c r="D259" s="23">
        <v>2232.0717714079528</v>
      </c>
      <c r="F259" s="6">
        <v>7221.9791279140418</v>
      </c>
      <c r="G259" s="23">
        <v>7514.8722006611351</v>
      </c>
      <c r="I259" s="6">
        <f t="shared" si="5"/>
        <v>8951.3065870249629</v>
      </c>
      <c r="J259" s="23">
        <f t="shared" si="6"/>
        <v>9746.943972069088</v>
      </c>
      <c r="M259" s="15"/>
      <c r="N259" s="6"/>
      <c r="O259" s="6"/>
      <c r="P259" s="6"/>
      <c r="Q259" s="6"/>
      <c r="R259" s="6"/>
      <c r="S259" s="6"/>
      <c r="U259" s="6"/>
      <c r="V259" s="6"/>
      <c r="W259" s="6"/>
      <c r="X259" s="6"/>
      <c r="Y259" s="6"/>
      <c r="Z259" s="6"/>
      <c r="AB259" s="6"/>
      <c r="AC259" s="6"/>
      <c r="AD259" s="6"/>
      <c r="AE259" s="6"/>
    </row>
    <row r="260" spans="1:31">
      <c r="A260" s="18">
        <v>45261</v>
      </c>
      <c r="B260" s="15"/>
      <c r="C260" s="6">
        <v>1539.3269274361046</v>
      </c>
      <c r="D260" s="23">
        <v>2274.3724944642036</v>
      </c>
      <c r="F260" s="6">
        <v>7006.7490111614989</v>
      </c>
      <c r="G260" s="23">
        <v>7338.0354969285481</v>
      </c>
      <c r="I260" s="6">
        <f t="shared" si="5"/>
        <v>8546.0759385976035</v>
      </c>
      <c r="J260" s="23">
        <f t="shared" si="6"/>
        <v>9612.4079913927526</v>
      </c>
      <c r="M260" s="15"/>
      <c r="N260" s="6"/>
      <c r="O260" s="6"/>
      <c r="P260" s="6"/>
      <c r="Q260" s="6"/>
      <c r="R260" s="6"/>
      <c r="S260" s="6"/>
      <c r="U260" s="6"/>
      <c r="V260" s="6"/>
      <c r="W260" s="6"/>
      <c r="X260" s="6"/>
      <c r="Y260" s="6"/>
      <c r="Z260" s="6"/>
      <c r="AB260" s="6"/>
      <c r="AC260" s="6"/>
      <c r="AD260" s="6"/>
      <c r="AE260" s="6"/>
    </row>
    <row r="261" spans="1:31">
      <c r="A261" s="18">
        <v>45292</v>
      </c>
      <c r="B261" s="15"/>
      <c r="C261" s="6">
        <v>1810.8136535643971</v>
      </c>
      <c r="D261" s="23">
        <v>2309.6006653834393</v>
      </c>
      <c r="F261" s="6">
        <v>6988.0346752633031</v>
      </c>
      <c r="G261" s="23">
        <v>7277.6353050748412</v>
      </c>
      <c r="I261" s="6">
        <f t="shared" si="5"/>
        <v>8798.8483288277002</v>
      </c>
      <c r="J261" s="23">
        <f t="shared" si="6"/>
        <v>9587.2359704582814</v>
      </c>
      <c r="M261" s="15"/>
      <c r="N261" s="6"/>
      <c r="O261" s="6"/>
      <c r="P261" s="6"/>
      <c r="Q261" s="6"/>
      <c r="R261" s="6"/>
      <c r="S261" s="6"/>
      <c r="U261" s="6"/>
      <c r="V261" s="6"/>
      <c r="W261" s="6"/>
      <c r="X261" s="6"/>
      <c r="Y261" s="6"/>
      <c r="Z261" s="6"/>
      <c r="AB261" s="6"/>
      <c r="AC261" s="6"/>
      <c r="AD261" s="6"/>
      <c r="AE261" s="6"/>
    </row>
    <row r="262" spans="1:31">
      <c r="A262" s="18">
        <v>45323</v>
      </c>
      <c r="B262" s="15"/>
      <c r="C262" s="6">
        <v>1925.8515503821618</v>
      </c>
      <c r="D262" s="23">
        <v>2473.0282361274058</v>
      </c>
      <c r="F262" s="6">
        <v>7026.5687680754008</v>
      </c>
      <c r="G262" s="23">
        <v>7286.3805004425321</v>
      </c>
      <c r="I262" s="6">
        <f t="shared" si="5"/>
        <v>8952.4203184575636</v>
      </c>
      <c r="J262" s="23">
        <f t="shared" si="6"/>
        <v>9759.4087365699379</v>
      </c>
      <c r="M262" s="15"/>
      <c r="N262" s="6"/>
      <c r="O262" s="6"/>
      <c r="P262" s="6"/>
      <c r="Q262" s="6"/>
      <c r="R262" s="6"/>
      <c r="S262" s="6"/>
      <c r="U262" s="6"/>
      <c r="V262" s="6"/>
      <c r="W262" s="6"/>
      <c r="X262" s="6"/>
      <c r="Y262" s="6"/>
      <c r="Z262" s="6"/>
      <c r="AB262" s="6"/>
      <c r="AC262" s="6"/>
      <c r="AD262" s="6"/>
      <c r="AE262" s="6"/>
    </row>
    <row r="263" spans="1:31">
      <c r="A263" s="18">
        <v>45352</v>
      </c>
      <c r="B263" s="15"/>
      <c r="C263" s="6">
        <v>1934.6815089335687</v>
      </c>
      <c r="D263" s="23">
        <v>2503.5365622446534</v>
      </c>
      <c r="F263" s="6">
        <v>7080.9212443021497</v>
      </c>
      <c r="G263" s="23">
        <v>7332.311207883874</v>
      </c>
      <c r="I263" s="6">
        <f t="shared" si="5"/>
        <v>9015.6027532357184</v>
      </c>
      <c r="J263" s="23">
        <f t="shared" si="6"/>
        <v>9835.8477701285265</v>
      </c>
      <c r="M263" s="15"/>
      <c r="N263" s="6"/>
      <c r="O263" s="6"/>
      <c r="P263" s="6"/>
      <c r="Q263" s="6"/>
      <c r="R263" s="6"/>
      <c r="S263" s="6"/>
      <c r="U263" s="6"/>
      <c r="V263" s="6"/>
      <c r="W263" s="6"/>
      <c r="X263" s="6"/>
      <c r="Y263" s="6"/>
      <c r="Z263" s="6"/>
      <c r="AB263" s="6"/>
      <c r="AC263" s="6"/>
      <c r="AD263" s="6"/>
      <c r="AE263" s="6"/>
    </row>
    <row r="264" spans="1:31">
      <c r="A264" s="18">
        <v>45383</v>
      </c>
      <c r="B264" s="15"/>
      <c r="C264" s="6">
        <v>1833.2134754713079</v>
      </c>
      <c r="D264" s="23">
        <v>2363.6351129981122</v>
      </c>
      <c r="F264" s="6">
        <v>7071.3219337374221</v>
      </c>
      <c r="G264" s="23">
        <v>7302.2747486292883</v>
      </c>
      <c r="I264" s="6">
        <f t="shared" si="5"/>
        <v>8904.5354092087291</v>
      </c>
      <c r="J264" s="23">
        <f t="shared" si="6"/>
        <v>9665.9098616274005</v>
      </c>
      <c r="M264" s="15"/>
      <c r="N264" s="6"/>
      <c r="O264" s="6"/>
      <c r="P264" s="6"/>
      <c r="Q264" s="6"/>
      <c r="R264" s="6"/>
      <c r="S264" s="6"/>
      <c r="U264" s="6"/>
      <c r="V264" s="6"/>
      <c r="W264" s="6"/>
      <c r="X264" s="6"/>
      <c r="Y264" s="6"/>
      <c r="Z264" s="6"/>
      <c r="AB264" s="6"/>
      <c r="AC264" s="6"/>
      <c r="AD264" s="6"/>
      <c r="AE264" s="6"/>
    </row>
    <row r="265" spans="1:31">
      <c r="A265" s="18">
        <v>45413</v>
      </c>
      <c r="B265" s="15"/>
      <c r="C265" s="6">
        <v>1824.821080129539</v>
      </c>
      <c r="D265" s="23">
        <v>2416.0708616323136</v>
      </c>
      <c r="F265" s="6">
        <v>7154.4043697117595</v>
      </c>
      <c r="G265" s="23">
        <v>7349.195693099995</v>
      </c>
      <c r="I265" s="6">
        <f t="shared" si="5"/>
        <v>8979.2254498412985</v>
      </c>
      <c r="J265" s="23">
        <f t="shared" si="6"/>
        <v>9765.2665547323086</v>
      </c>
      <c r="M265" s="15"/>
      <c r="N265" s="6"/>
      <c r="O265" s="6"/>
      <c r="P265" s="6"/>
      <c r="Q265" s="6"/>
      <c r="R265" s="6"/>
      <c r="S265" s="6"/>
      <c r="U265" s="6"/>
      <c r="V265" s="6"/>
      <c r="W265" s="6"/>
      <c r="X265" s="6"/>
      <c r="Y265" s="6"/>
      <c r="Z265" s="6"/>
      <c r="AB265" s="6"/>
      <c r="AC265" s="6"/>
      <c r="AD265" s="6"/>
      <c r="AE265" s="6"/>
    </row>
    <row r="266" spans="1:31">
      <c r="A266" s="18">
        <v>45444</v>
      </c>
      <c r="B266" s="15"/>
      <c r="C266" s="6">
        <v>1854.0304683753238</v>
      </c>
      <c r="D266" s="23">
        <v>2504.7172789763044</v>
      </c>
      <c r="E266" s="11"/>
      <c r="F266" s="6">
        <v>7144.0275113255911</v>
      </c>
      <c r="G266" s="23">
        <v>7386.4577411875762</v>
      </c>
      <c r="H266" s="11"/>
      <c r="I266" s="6">
        <f t="shared" si="5"/>
        <v>8998.0579797009159</v>
      </c>
      <c r="J266" s="23">
        <f t="shared" si="6"/>
        <v>9891.1750201638806</v>
      </c>
      <c r="M266" s="15"/>
      <c r="N266" s="6"/>
      <c r="O266" s="6"/>
      <c r="P266" s="6"/>
      <c r="Q266" s="6"/>
      <c r="R266" s="6"/>
      <c r="S266" s="6"/>
      <c r="T266" s="11"/>
      <c r="U266" s="6"/>
      <c r="V266" s="6"/>
      <c r="W266" s="6"/>
      <c r="X266" s="6"/>
      <c r="Y266" s="6"/>
      <c r="Z266" s="6"/>
      <c r="AA266" s="11"/>
      <c r="AB266" s="6"/>
      <c r="AC266" s="6"/>
      <c r="AD266" s="6"/>
      <c r="AE266" s="6"/>
    </row>
    <row r="267" spans="1:31">
      <c r="A267" s="43">
        <v>45474</v>
      </c>
      <c r="B267" s="15"/>
      <c r="D267" s="23">
        <v>2519.8817065538278</v>
      </c>
      <c r="G267" s="23">
        <v>7487.8745358984497</v>
      </c>
      <c r="J267" s="23">
        <f t="shared" si="6"/>
        <v>10007.756242452277</v>
      </c>
      <c r="M267" s="15"/>
      <c r="O267" s="6"/>
      <c r="P267" s="6"/>
      <c r="Q267" s="6"/>
      <c r="R267" s="6"/>
      <c r="S267" s="6"/>
      <c r="X267" s="6"/>
      <c r="Y267" s="6"/>
      <c r="Z267" s="6"/>
      <c r="AE267" s="6"/>
    </row>
    <row r="268" spans="1:31">
      <c r="A268" s="43">
        <v>45505</v>
      </c>
      <c r="B268" s="15"/>
      <c r="D268" s="23">
        <v>2485.99025226716</v>
      </c>
      <c r="G268" s="23">
        <v>7533.4031861132316</v>
      </c>
      <c r="J268" s="23">
        <f t="shared" si="6"/>
        <v>10019.393438380392</v>
      </c>
      <c r="M268" s="15"/>
      <c r="Q268" s="6"/>
      <c r="R268" s="6"/>
      <c r="S268" s="6"/>
      <c r="X268" s="6"/>
      <c r="Y268" s="6"/>
      <c r="Z268" s="6"/>
      <c r="AE268" s="6"/>
    </row>
    <row r="269" spans="1:31">
      <c r="A269" s="43">
        <v>45536</v>
      </c>
      <c r="B269" s="15"/>
      <c r="D269" s="23">
        <v>2482.311404305854</v>
      </c>
      <c r="G269" s="23">
        <v>7605.3152857529512</v>
      </c>
      <c r="J269" s="23">
        <f t="shared" si="6"/>
        <v>10087.626690058805</v>
      </c>
      <c r="M269" s="15"/>
      <c r="Q269" s="6"/>
      <c r="R269" s="6"/>
      <c r="S269" s="6"/>
      <c r="X269" s="6"/>
      <c r="Y269" s="6"/>
      <c r="Z269" s="6"/>
      <c r="AE269" s="6"/>
    </row>
    <row r="270" spans="1:31">
      <c r="A270" s="43">
        <v>45566</v>
      </c>
      <c r="B270" s="15"/>
      <c r="D270" s="23">
        <v>2352.8344074727356</v>
      </c>
      <c r="G270" s="23">
        <v>7581.0727243276251</v>
      </c>
      <c r="J270" s="23">
        <f t="shared" si="6"/>
        <v>9933.9071318003607</v>
      </c>
      <c r="M270" s="15"/>
      <c r="Q270" s="6"/>
      <c r="R270" s="6"/>
      <c r="S270" s="6"/>
      <c r="X270" s="6"/>
      <c r="Y270" s="6"/>
      <c r="Z270" s="6"/>
      <c r="AE270" s="6"/>
    </row>
    <row r="271" spans="1:31">
      <c r="A271" s="43">
        <v>45597</v>
      </c>
      <c r="B271" s="15"/>
      <c r="D271" s="23">
        <v>2231.88411300388</v>
      </c>
      <c r="G271" s="23">
        <v>7570.3860708731027</v>
      </c>
      <c r="J271" s="23">
        <f t="shared" si="6"/>
        <v>9802.2701838769826</v>
      </c>
      <c r="M271" s="15"/>
      <c r="Q271" s="6"/>
      <c r="R271" s="6"/>
      <c r="S271" s="6"/>
      <c r="X271" s="6"/>
      <c r="Y271" s="6"/>
      <c r="Z271" s="6"/>
      <c r="AE271" s="6"/>
    </row>
    <row r="272" spans="1:31">
      <c r="A272" s="43">
        <v>45627</v>
      </c>
      <c r="B272" s="15"/>
      <c r="D272" s="23">
        <v>2270.8894745684811</v>
      </c>
      <c r="G272" s="23">
        <v>7394.1657607321704</v>
      </c>
      <c r="J272" s="23">
        <f t="shared" si="6"/>
        <v>9665.0552353006515</v>
      </c>
      <c r="M272" s="15"/>
      <c r="Q272" s="6"/>
      <c r="R272" s="6"/>
      <c r="S272" s="6"/>
      <c r="X272" s="6"/>
      <c r="Y272" s="6"/>
      <c r="Z272" s="6"/>
      <c r="AE272" s="6"/>
    </row>
    <row r="273" spans="1:31">
      <c r="A273" s="43">
        <v>45658</v>
      </c>
      <c r="B273" s="15"/>
      <c r="D273" s="23">
        <v>2305.1319295125759</v>
      </c>
      <c r="G273" s="23">
        <v>7337.1393442587405</v>
      </c>
      <c r="J273" s="23">
        <f t="shared" si="6"/>
        <v>9642.2712737713155</v>
      </c>
      <c r="M273" s="15"/>
      <c r="Q273" s="6"/>
      <c r="R273" s="6"/>
      <c r="S273" s="6"/>
      <c r="X273" s="6"/>
      <c r="Y273" s="6"/>
      <c r="Z273" s="6"/>
      <c r="AE273" s="6"/>
    </row>
    <row r="274" spans="1:31">
      <c r="A274" s="43">
        <v>45689</v>
      </c>
      <c r="B274" s="15"/>
      <c r="D274" s="23">
        <v>2502.7857124021921</v>
      </c>
      <c r="G274" s="23">
        <v>7365.4592355636496</v>
      </c>
      <c r="J274" s="23">
        <f t="shared" si="6"/>
        <v>9868.2449479658426</v>
      </c>
      <c r="M274" s="15"/>
      <c r="Q274" s="6"/>
      <c r="R274" s="6"/>
      <c r="S274" s="6"/>
      <c r="X274" s="6"/>
      <c r="Y274" s="6"/>
      <c r="Z274" s="6"/>
      <c r="AE274" s="6"/>
    </row>
    <row r="275" spans="1:31">
      <c r="A275" s="43">
        <v>45717</v>
      </c>
      <c r="B275" s="15"/>
      <c r="D275" s="23">
        <v>2534.3198969417499</v>
      </c>
      <c r="G275" s="23">
        <v>7400.0771197393142</v>
      </c>
      <c r="J275" s="23">
        <f t="shared" si="6"/>
        <v>9934.397016681065</v>
      </c>
      <c r="M275" s="15"/>
      <c r="Q275" s="6"/>
      <c r="R275" s="6"/>
      <c r="S275" s="6"/>
      <c r="X275" s="6"/>
      <c r="Y275" s="6"/>
      <c r="Z275" s="6"/>
      <c r="AE275" s="6"/>
    </row>
    <row r="276" spans="1:31">
      <c r="A276" s="43">
        <v>45748</v>
      </c>
      <c r="B276" s="15"/>
      <c r="D276" s="23">
        <v>2367.1093326251284</v>
      </c>
      <c r="G276" s="23">
        <v>7353.5123765139933</v>
      </c>
      <c r="J276" s="23">
        <f t="shared" si="6"/>
        <v>9720.6217091391227</v>
      </c>
      <c r="M276" s="15"/>
      <c r="Q276" s="6"/>
      <c r="R276" s="6"/>
      <c r="S276" s="6"/>
      <c r="X276" s="6"/>
      <c r="Y276" s="6"/>
      <c r="Z276" s="6"/>
      <c r="AE276" s="6"/>
    </row>
    <row r="277" spans="1:31">
      <c r="A277" s="43">
        <v>45778</v>
      </c>
      <c r="B277" s="15"/>
      <c r="D277" s="23">
        <v>2412.2536717915318</v>
      </c>
      <c r="G277" s="23">
        <v>7388.4472550452638</v>
      </c>
      <c r="J277" s="23">
        <f t="shared" si="6"/>
        <v>9800.7009268367947</v>
      </c>
      <c r="M277" s="15"/>
      <c r="Q277" s="6"/>
      <c r="R277" s="6"/>
      <c r="S277" s="6"/>
      <c r="X277" s="6"/>
      <c r="Y277" s="6"/>
      <c r="Z277" s="6"/>
      <c r="AE277" s="6"/>
    </row>
    <row r="278" spans="1:31">
      <c r="A278" s="44">
        <v>45809</v>
      </c>
      <c r="B278" s="35"/>
      <c r="C278" s="35"/>
      <c r="D278" s="38">
        <v>2498.1169454551218</v>
      </c>
      <c r="E278" s="24"/>
      <c r="F278" s="24"/>
      <c r="G278" s="38">
        <v>7415.9134109013621</v>
      </c>
      <c r="H278" s="24"/>
      <c r="I278" s="24"/>
      <c r="J278" s="23">
        <f t="shared" si="6"/>
        <v>9914.0303563564848</v>
      </c>
      <c r="M278" s="15"/>
      <c r="N278" s="15"/>
      <c r="Q278" s="6"/>
      <c r="R278" s="6"/>
      <c r="S278" s="6"/>
      <c r="T278" s="11"/>
      <c r="U278" s="11"/>
      <c r="V278" s="11"/>
      <c r="W278" s="11"/>
      <c r="X278" s="6"/>
      <c r="Y278" s="6"/>
      <c r="Z278" s="6"/>
      <c r="AA278" s="11"/>
      <c r="AB278" s="11"/>
      <c r="AC278" s="11"/>
      <c r="AD278" s="11"/>
      <c r="AE278" s="6"/>
    </row>
    <row r="279" spans="1:31">
      <c r="B279" s="15"/>
      <c r="M279" s="15"/>
      <c r="O279" s="15"/>
      <c r="P279" s="15"/>
    </row>
    <row r="280" spans="1:31">
      <c r="B280" s="15"/>
      <c r="M280" s="15"/>
    </row>
    <row r="281" spans="1:31">
      <c r="B281" s="15"/>
      <c r="M281" s="15"/>
    </row>
    <row r="282" spans="1:31">
      <c r="B282" s="15"/>
      <c r="M282" s="15"/>
    </row>
    <row r="283" spans="1:31">
      <c r="B283" s="15"/>
      <c r="M283" s="15"/>
    </row>
    <row r="284" spans="1:31">
      <c r="B284" s="15"/>
      <c r="M284" s="15"/>
    </row>
    <row r="285" spans="1:31">
      <c r="B285" s="15"/>
      <c r="M285" s="15"/>
    </row>
    <row r="286" spans="1:31">
      <c r="B286" s="15"/>
      <c r="M286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4"/>
  <sheetViews>
    <sheetView workbookViewId="0">
      <selection activeCell="B4" sqref="B4:B14"/>
    </sheetView>
  </sheetViews>
  <sheetFormatPr defaultRowHeight="14.25"/>
  <cols>
    <col min="3" max="5" width="10.625" customWidth="1"/>
    <col min="8" max="10" width="10.625" customWidth="1"/>
    <col min="13" max="15" width="10.625" customWidth="1"/>
  </cols>
  <sheetData>
    <row r="2" spans="2:15">
      <c r="B2" s="64" t="s">
        <v>1</v>
      </c>
      <c r="C2" s="61" t="s">
        <v>14</v>
      </c>
      <c r="D2" s="62"/>
      <c r="E2" s="63"/>
      <c r="G2" s="64" t="s">
        <v>1</v>
      </c>
      <c r="H2" s="61" t="s">
        <v>15</v>
      </c>
      <c r="I2" s="62"/>
      <c r="J2" s="63"/>
      <c r="L2" s="64" t="s">
        <v>1</v>
      </c>
      <c r="M2" s="61" t="s">
        <v>16</v>
      </c>
      <c r="N2" s="62"/>
      <c r="O2" s="63"/>
    </row>
    <row r="3" spans="2:15" ht="36">
      <c r="B3" s="64"/>
      <c r="C3" s="7" t="s">
        <v>20</v>
      </c>
      <c r="D3" s="7" t="s">
        <v>2</v>
      </c>
      <c r="E3" s="7" t="s">
        <v>21</v>
      </c>
      <c r="G3" s="64"/>
      <c r="H3" s="7" t="s">
        <v>20</v>
      </c>
      <c r="I3" s="7" t="s">
        <v>2</v>
      </c>
      <c r="J3" s="7" t="s">
        <v>21</v>
      </c>
      <c r="L3" s="64"/>
      <c r="M3" s="7" t="s">
        <v>20</v>
      </c>
      <c r="N3" s="7" t="s">
        <v>2</v>
      </c>
      <c r="O3" s="7" t="s">
        <v>21</v>
      </c>
    </row>
    <row r="4" spans="2:15" ht="25.5">
      <c r="B4" s="8" t="s">
        <v>22</v>
      </c>
      <c r="C4" s="19">
        <f>MAX('Prison numbers'!B147:B158)</f>
        <v>2223</v>
      </c>
      <c r="D4" s="9">
        <f>(C4-MAX('Prison numbers'!B135:B146))/MAX('Prison numbers'!B135:B147)</f>
        <v>0.19306666666666666</v>
      </c>
      <c r="E4" s="9">
        <f>(C4-MAX('Prison numbers'!C147:C158))/MAX('Prison numbers'!C147:C158)</f>
        <v>0.12904889808191289</v>
      </c>
      <c r="G4" s="8" t="s">
        <v>22</v>
      </c>
      <c r="H4" s="19">
        <f>MAX('Prison numbers'!E147:E158)</f>
        <v>6920</v>
      </c>
      <c r="I4" s="9">
        <f>(H4-MAX('Prison numbers'!E135:E146))/MAX('Prison numbers'!E135:E147)</f>
        <v>-5.7471264367816091E-3</v>
      </c>
      <c r="J4" s="9">
        <f>(H4-MAX('Prison numbers'!F147:F158))/MAX('Prison numbers'!F147:F158)</f>
        <v>2.0264401946262305E-3</v>
      </c>
      <c r="L4" s="8" t="s">
        <v>22</v>
      </c>
      <c r="M4" s="19">
        <f>MAX('Prison numbers'!H147:H158)</f>
        <v>8942</v>
      </c>
      <c r="N4" s="9">
        <f>(M4-MAX('Prison numbers'!H135:H146))/MAX('Prison numbers'!H135:H147)</f>
        <v>3.5537094727125879E-2</v>
      </c>
      <c r="O4" s="9">
        <f>(M4-MAX('Prison numbers'!I147:I158))/MAX('Prison numbers'!I147:I158)</f>
        <v>1.9608195952540364E-2</v>
      </c>
    </row>
    <row r="5" spans="2:15">
      <c r="B5" s="8" t="s">
        <v>3</v>
      </c>
      <c r="C5" s="19">
        <f>MAX('Prison numbers'!D159:D170)</f>
        <v>2425.4094093481262</v>
      </c>
      <c r="D5" s="9">
        <f>(C5-C4)/C4</f>
        <v>9.1052365878599301E-2</v>
      </c>
      <c r="E5" s="9">
        <f>(C5-MAX('Prison numbers'!C159:C170))/MAX('Prison numbers'!C159:C170)</f>
        <v>0.25281347678395216</v>
      </c>
      <c r="G5" s="8" t="s">
        <v>3</v>
      </c>
      <c r="H5" s="19">
        <f>MAX('Prison numbers'!G159:G170)</f>
        <v>6902.8198234181373</v>
      </c>
      <c r="I5" s="9">
        <f>(H5-H4)/H4</f>
        <v>-2.4826844771477924E-3</v>
      </c>
      <c r="J5" s="9">
        <f>(H5-MAX('Prison numbers'!F159:F170))/MAX('Prison numbers'!F159:F170)</f>
        <v>3.4016644045855378E-5</v>
      </c>
      <c r="L5" s="8" t="s">
        <v>3</v>
      </c>
      <c r="M5" s="19">
        <f>MAX('Prison numbers'!J159:J170)</f>
        <v>9253.4714442834538</v>
      </c>
      <c r="N5" s="9">
        <f>(M5-M4)/M4</f>
        <v>3.4832413809377523E-2</v>
      </c>
      <c r="O5" s="9">
        <f>(M5-MAX('Prison numbers'!I159:I170))/MAX('Prison numbers'!I159:I170)</f>
        <v>5.9637141601990094E-2</v>
      </c>
    </row>
    <row r="6" spans="2:15">
      <c r="B6" s="8" t="s">
        <v>4</v>
      </c>
      <c r="C6" s="19">
        <f>MAX('Prison numbers'!D171:D182)</f>
        <v>2463.2777246000032</v>
      </c>
      <c r="D6" s="9">
        <f t="shared" ref="D6:D14" si="0">(C6-C5)/C5</f>
        <v>1.5613164155265154E-2</v>
      </c>
      <c r="E6" s="9">
        <f>(C6-MAX('Prison numbers'!C171:C182))/MAX('Prison numbers'!C171:C182)</f>
        <v>0.26386951803644931</v>
      </c>
      <c r="G6" s="8" t="s">
        <v>4</v>
      </c>
      <c r="H6" s="19">
        <f>MAX('Prison numbers'!G171:G182)</f>
        <v>7095.6448529141917</v>
      </c>
      <c r="I6" s="9">
        <f t="shared" ref="I6:I14" si="1">(H6-H5)/H5</f>
        <v>2.7934240560920701E-2</v>
      </c>
      <c r="J6" s="9">
        <f>(H6-MAX('Prison numbers'!F171:F182))/MAX('Prison numbers'!F171:F182)</f>
        <v>6.5577767538240687E-3</v>
      </c>
      <c r="L6" s="8" t="s">
        <v>4</v>
      </c>
      <c r="M6" s="19">
        <f>MAX('Prison numbers'!J171:J182)</f>
        <v>9436.9417450757446</v>
      </c>
      <c r="N6" s="9">
        <f t="shared" ref="N6:N14" si="2">(M6-M5)/M5</f>
        <v>1.9827186142734987E-2</v>
      </c>
      <c r="O6" s="9">
        <f>(M6-MAX('Prison numbers'!I171:I182))/MAX('Prison numbers'!I171:I182)</f>
        <v>7.2140001325915498E-2</v>
      </c>
    </row>
    <row r="7" spans="2:15">
      <c r="B7" s="8" t="s">
        <v>5</v>
      </c>
      <c r="C7" s="19">
        <f>MAX('Prison numbers'!D183:D194)</f>
        <v>2539.4370246751805</v>
      </c>
      <c r="D7" s="9">
        <f t="shared" si="0"/>
        <v>3.091786984252631E-2</v>
      </c>
      <c r="E7" s="9">
        <f>(C7-MAX('Prison numbers'!C183:C194))/MAX('Prison numbers'!C183:C194)</f>
        <v>0.29501485216958706</v>
      </c>
      <c r="G7" s="8" t="s">
        <v>5</v>
      </c>
      <c r="H7" s="19">
        <f>MAX('Prison numbers'!G183:G194)</f>
        <v>7176.9142093732016</v>
      </c>
      <c r="I7" s="9">
        <f t="shared" si="1"/>
        <v>1.1453413769099858E-2</v>
      </c>
      <c r="J7" s="9">
        <f>(H7-MAX('Prison numbers'!F183:F194))/MAX('Prison numbers'!F183:F194)</f>
        <v>2.0169765105773004E-2</v>
      </c>
      <c r="L7" s="8" t="s">
        <v>5</v>
      </c>
      <c r="M7" s="19">
        <f>MAX('Prison numbers'!J183:J194)</f>
        <v>9626.663215038152</v>
      </c>
      <c r="N7" s="9">
        <f t="shared" si="2"/>
        <v>2.0104126430726905E-2</v>
      </c>
      <c r="O7" s="9">
        <f>(M7-MAX('Prison numbers'!I183:I194))/MAX('Prison numbers'!I183:I194)</f>
        <v>8.8268315585083593E-2</v>
      </c>
    </row>
    <row r="8" spans="2:15">
      <c r="B8" s="8" t="s">
        <v>9</v>
      </c>
      <c r="C8" s="19">
        <f>MAX('Prison numbers'!D195:D206)</f>
        <v>2516.6555145654356</v>
      </c>
      <c r="D8" s="9">
        <f t="shared" si="0"/>
        <v>-8.9710868544412396E-3</v>
      </c>
      <c r="E8" s="9">
        <f>(C8-MAX('Prison numbers'!C195:C206))/MAX('Prison numbers'!C195:C206)</f>
        <v>0.28600868682521496</v>
      </c>
      <c r="G8" s="8" t="s">
        <v>9</v>
      </c>
      <c r="H8" s="19">
        <f>MAX('Prison numbers'!G195:G206)</f>
        <v>7274.5790519255715</v>
      </c>
      <c r="I8" s="9">
        <f t="shared" si="1"/>
        <v>1.3608194232671414E-2</v>
      </c>
      <c r="J8" s="9">
        <f>(H8-MAX('Prison numbers'!F195:F206))/MAX('Prison numbers'!F195:F206)</f>
        <v>2.4335613753731916E-2</v>
      </c>
      <c r="L8" s="8" t="s">
        <v>9</v>
      </c>
      <c r="M8" s="19">
        <f>MAX('Prison numbers'!J195:J206)</f>
        <v>9729.1074588404754</v>
      </c>
      <c r="N8" s="9">
        <f t="shared" si="2"/>
        <v>1.0641718891992774E-2</v>
      </c>
      <c r="O8" s="9">
        <f>(M8-MAX('Prison numbers'!I195:I206))/MAX('Prison numbers'!I195:I206)</f>
        <v>9.0646117444648552E-2</v>
      </c>
    </row>
    <row r="9" spans="2:15">
      <c r="B9" s="8" t="s">
        <v>10</v>
      </c>
      <c r="C9" s="19">
        <f>MAX('Prison numbers'!D207:D218)</f>
        <v>2502.9079049515376</v>
      </c>
      <c r="D9" s="9">
        <f t="shared" si="0"/>
        <v>-5.4626505432833917E-3</v>
      </c>
      <c r="E9" s="9">
        <f>(C9-MAX('Prison numbers'!C207:C218))/MAX('Prison numbers'!C207:C218)</f>
        <v>0.29590271894915388</v>
      </c>
      <c r="G9" s="8" t="s">
        <v>10</v>
      </c>
      <c r="H9" s="19">
        <f>MAX('Prison numbers'!G207:G218)</f>
        <v>7318.925391320673</v>
      </c>
      <c r="I9" s="9">
        <f t="shared" si="1"/>
        <v>6.0960694878094803E-3</v>
      </c>
      <c r="J9" s="9">
        <f>(H9-MAX('Prison numbers'!F207:F218))/MAX('Prison numbers'!F207:F218)</f>
        <v>2.6453939493108907E-2</v>
      </c>
      <c r="L9" s="8" t="s">
        <v>10</v>
      </c>
      <c r="M9" s="19">
        <f>MAX('Prison numbers'!J207:J218)</f>
        <v>9785.1758479439923</v>
      </c>
      <c r="N9" s="9">
        <f t="shared" si="2"/>
        <v>5.7629530088671851E-3</v>
      </c>
      <c r="O9" s="9">
        <f>(M9-MAX('Prison numbers'!I207:I218))/MAX('Prison numbers'!I207:I218)</f>
        <v>9.7372112181237716E-2</v>
      </c>
    </row>
    <row r="10" spans="2:15">
      <c r="B10" s="8" t="s">
        <v>13</v>
      </c>
      <c r="C10" s="19">
        <f>MAX('Prison numbers'!D219:D230)</f>
        <v>2520.5065629157471</v>
      </c>
      <c r="D10" s="9">
        <f t="shared" si="0"/>
        <v>7.031284662689259E-3</v>
      </c>
      <c r="E10" s="9">
        <f>(C10-MAX('Prison numbers'!C219:C230))/MAX('Prison numbers'!C219:C230)</f>
        <v>0.28925178318807337</v>
      </c>
      <c r="G10" s="8" t="s">
        <v>13</v>
      </c>
      <c r="H10" s="19">
        <f>MAX('Prison numbers'!G219:G230)</f>
        <v>7326.774035205035</v>
      </c>
      <c r="I10" s="9">
        <f t="shared" si="1"/>
        <v>1.0723765395490297E-3</v>
      </c>
      <c r="J10" s="9">
        <f>(H10-MAX('Prison numbers'!F219:F230))/MAX('Prison numbers'!F219:F230)</f>
        <v>2.3366499008581475E-2</v>
      </c>
      <c r="L10" s="8" t="s">
        <v>13</v>
      </c>
      <c r="M10" s="19">
        <f>MAX('Prison numbers'!J219:J230)</f>
        <v>9794.6321781059305</v>
      </c>
      <c r="N10" s="9">
        <f t="shared" si="2"/>
        <v>9.6639348223109887E-4</v>
      </c>
      <c r="O10" s="9">
        <f>(M10-MAX('Prison numbers'!I219:I230))/MAX('Prison numbers'!I219:I230)</f>
        <v>9.0756310034628598E-2</v>
      </c>
    </row>
    <row r="11" spans="2:15">
      <c r="B11" s="8" t="s">
        <v>11</v>
      </c>
      <c r="C11" s="19">
        <f>MAX('Prison numbers'!D231:D242)</f>
        <v>2535.3123672681559</v>
      </c>
      <c r="D11" s="9">
        <f t="shared" si="0"/>
        <v>5.8741383856113875E-3</v>
      </c>
      <c r="E11" s="9">
        <f>(C11-MAX('Prison numbers'!C231:C242))/MAX('Prison numbers'!C231:C242)</f>
        <v>0.29199175208543504</v>
      </c>
      <c r="G11" s="8" t="s">
        <v>11</v>
      </c>
      <c r="H11" s="19">
        <f>MAX('Prison numbers'!G231:G242)</f>
        <v>7399.4503900197415</v>
      </c>
      <c r="I11" s="9">
        <f t="shared" si="1"/>
        <v>9.9192843215169021E-3</v>
      </c>
      <c r="J11" s="9">
        <f>(H11-MAX('Prison numbers'!F231:F242))/MAX('Prison numbers'!F231:F242)</f>
        <v>2.7115523865755366E-2</v>
      </c>
      <c r="L11" s="8" t="s">
        <v>11</v>
      </c>
      <c r="M11" s="19">
        <f>MAX('Prison numbers'!J231:J242)</f>
        <v>9865.4952706307067</v>
      </c>
      <c r="N11" s="9">
        <f t="shared" si="2"/>
        <v>7.2348906254159724E-3</v>
      </c>
      <c r="O11" s="9">
        <f>(M11-MAX('Prison numbers'!I231:I242))/MAX('Prison numbers'!I231:I242)</f>
        <v>9.354023619816508E-2</v>
      </c>
    </row>
    <row r="12" spans="2:15">
      <c r="B12" s="8" t="s">
        <v>12</v>
      </c>
      <c r="C12" s="19">
        <f>MAX('Prison numbers'!D243:D254)</f>
        <v>2535.0547547305505</v>
      </c>
      <c r="D12" s="9">
        <f t="shared" si="0"/>
        <v>-1.0160978226243753E-4</v>
      </c>
      <c r="E12" s="9">
        <f>(C12-MAX('Prison numbers'!C243:C254))/MAX('Prison numbers'!C243:C254)</f>
        <v>0.29223249253805916</v>
      </c>
      <c r="G12" s="8" t="s">
        <v>12</v>
      </c>
      <c r="H12" s="19">
        <f>MAX('Prison numbers'!G243:G254)</f>
        <v>7477.8633453269867</v>
      </c>
      <c r="I12" s="9">
        <f t="shared" si="1"/>
        <v>1.0597132377967883E-2</v>
      </c>
      <c r="J12" s="9">
        <f>(H12-MAX('Prison numbers'!F243:F254))/MAX('Prison numbers'!F243:F254)</f>
        <v>3.5643832534721503E-2</v>
      </c>
      <c r="L12" s="8" t="s">
        <v>12</v>
      </c>
      <c r="M12" s="19">
        <f>MAX('Prison numbers'!J243:J254)</f>
        <v>9946.8455837981037</v>
      </c>
      <c r="N12" s="9">
        <f t="shared" si="2"/>
        <v>8.2459431519443811E-3</v>
      </c>
      <c r="O12" s="9">
        <f>(M12-MAX('Prison numbers'!I243:I254))/MAX('Prison numbers'!I243:I254)</f>
        <v>9.9742780255458297E-2</v>
      </c>
    </row>
    <row r="13" spans="2:15">
      <c r="B13" s="8" t="s">
        <v>19</v>
      </c>
      <c r="C13" s="19">
        <f>MAX('Prison numbers'!D255:D266)</f>
        <v>2513.4383789849089</v>
      </c>
      <c r="D13" s="9">
        <f t="shared" si="0"/>
        <v>-8.5269857407632814E-3</v>
      </c>
      <c r="E13" s="9">
        <f>(C13-MAX('Prison numbers'!C255:C266))/MAX('Prison numbers'!C255:C266)</f>
        <v>0.29914839593952675</v>
      </c>
      <c r="G13" s="8" t="s">
        <v>19</v>
      </c>
      <c r="H13" s="19">
        <f>MAX('Prison numbers'!G255:G266)</f>
        <v>7560.9501500819588</v>
      </c>
      <c r="I13" s="9">
        <f t="shared" si="1"/>
        <v>1.111103545465217E-2</v>
      </c>
      <c r="J13" s="9">
        <f>(H13-MAX('Prison numbers'!F255:F266))/MAX('Prison numbers'!F255:F266)</f>
        <v>4.252449215262747E-2</v>
      </c>
      <c r="L13" s="8" t="s">
        <v>19</v>
      </c>
      <c r="M13" s="19">
        <f>MAX('Prison numbers'!J255:J266)</f>
        <v>10034.781320118114</v>
      </c>
      <c r="N13" s="9">
        <f t="shared" si="2"/>
        <v>8.8405651398916398E-3</v>
      </c>
      <c r="O13" s="9">
        <f>(M13-MAX('Prison numbers'!I255:I266))/MAX('Prison numbers'!I255:I266)</f>
        <v>0.11019434478825993</v>
      </c>
    </row>
    <row r="14" spans="2:15">
      <c r="B14" s="8" t="s">
        <v>23</v>
      </c>
      <c r="C14" s="19">
        <f>MAX('Prison numbers'!D267:D278)</f>
        <v>2534.3198969417499</v>
      </c>
      <c r="D14" s="9">
        <f t="shared" si="0"/>
        <v>8.3079490356450687E-3</v>
      </c>
      <c r="E14" s="9" t="s">
        <v>17</v>
      </c>
      <c r="G14" s="8" t="s">
        <v>23</v>
      </c>
      <c r="H14" s="19">
        <f>MAX('Prison numbers'!G267:G278)</f>
        <v>7605.3152857529512</v>
      </c>
      <c r="I14" s="9">
        <f t="shared" si="1"/>
        <v>5.8676667337254629E-3</v>
      </c>
      <c r="J14" s="9" t="s">
        <v>17</v>
      </c>
      <c r="L14" s="8" t="s">
        <v>23</v>
      </c>
      <c r="M14" s="19">
        <f>MAX('Prison numbers'!J267:J278)</f>
        <v>10087.626690058805</v>
      </c>
      <c r="N14" s="9">
        <f t="shared" si="2"/>
        <v>5.2662203843689666E-3</v>
      </c>
      <c r="O14" s="9" t="s">
        <v>17</v>
      </c>
    </row>
  </sheetData>
  <mergeCells count="6">
    <mergeCell ref="M2:O2"/>
    <mergeCell ref="B2:B3"/>
    <mergeCell ref="C2:E2"/>
    <mergeCell ref="G2:G3"/>
    <mergeCell ref="H2:J2"/>
    <mergeCell ref="L2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N75"/>
  <sheetViews>
    <sheetView topLeftCell="A43" workbookViewId="0">
      <selection activeCell="B52" sqref="B52:N75"/>
    </sheetView>
  </sheetViews>
  <sheetFormatPr defaultRowHeight="14.25"/>
  <sheetData>
    <row r="2" spans="2:14">
      <c r="B2" t="s">
        <v>25</v>
      </c>
      <c r="C2" t="s">
        <v>6</v>
      </c>
      <c r="D2" t="s">
        <v>18</v>
      </c>
      <c r="E2" t="s">
        <v>39</v>
      </c>
      <c r="F2" t="s">
        <v>40</v>
      </c>
      <c r="G2" t="s">
        <v>24</v>
      </c>
      <c r="H2" t="s">
        <v>41</v>
      </c>
      <c r="I2" t="s">
        <v>42</v>
      </c>
      <c r="K2" t="s">
        <v>43</v>
      </c>
      <c r="L2" t="s">
        <v>44</v>
      </c>
      <c r="M2" t="s">
        <v>45</v>
      </c>
      <c r="N2" t="s">
        <v>46</v>
      </c>
    </row>
    <row r="3" spans="2:14">
      <c r="B3" t="s">
        <v>26</v>
      </c>
      <c r="C3" s="4">
        <v>1113</v>
      </c>
      <c r="D3" s="4"/>
      <c r="E3" s="4"/>
      <c r="F3" s="4"/>
      <c r="G3" s="4"/>
      <c r="H3" s="4"/>
      <c r="I3" s="4"/>
      <c r="K3" s="4">
        <v>2223</v>
      </c>
      <c r="L3">
        <v>0</v>
      </c>
      <c r="M3">
        <v>0</v>
      </c>
      <c r="N3">
        <v>0</v>
      </c>
    </row>
    <row r="4" spans="2:14">
      <c r="B4" t="s">
        <v>27</v>
      </c>
      <c r="C4" s="4">
        <v>1364</v>
      </c>
      <c r="D4" s="4"/>
      <c r="E4" s="4"/>
      <c r="F4" s="4"/>
      <c r="G4" s="4"/>
      <c r="H4" s="4"/>
      <c r="I4" s="4"/>
      <c r="K4" s="4">
        <v>2223</v>
      </c>
      <c r="L4">
        <v>0</v>
      </c>
      <c r="M4">
        <v>0</v>
      </c>
      <c r="N4">
        <v>0</v>
      </c>
    </row>
    <row r="5" spans="2:14">
      <c r="B5" t="s">
        <v>28</v>
      </c>
      <c r="C5" s="4">
        <v>1456</v>
      </c>
      <c r="D5" s="4"/>
      <c r="E5" s="4"/>
      <c r="F5" s="4"/>
      <c r="G5" s="4"/>
      <c r="H5" s="4"/>
      <c r="I5" s="4"/>
      <c r="K5" s="4">
        <v>2223</v>
      </c>
      <c r="L5">
        <v>0</v>
      </c>
      <c r="M5">
        <v>0</v>
      </c>
      <c r="N5">
        <v>0</v>
      </c>
    </row>
    <row r="6" spans="2:14">
      <c r="B6" t="s">
        <v>29</v>
      </c>
      <c r="C6" s="4">
        <v>1687</v>
      </c>
      <c r="D6" s="4"/>
      <c r="E6" s="4"/>
      <c r="F6" s="4"/>
      <c r="G6" s="4"/>
      <c r="H6" s="4"/>
      <c r="I6" s="4"/>
      <c r="K6" s="4">
        <v>2223</v>
      </c>
      <c r="L6">
        <v>0</v>
      </c>
      <c r="M6">
        <v>0</v>
      </c>
      <c r="N6">
        <v>0</v>
      </c>
    </row>
    <row r="7" spans="2:14">
      <c r="B7" t="s">
        <v>30</v>
      </c>
      <c r="C7" s="4">
        <v>1794</v>
      </c>
      <c r="D7" s="4"/>
      <c r="E7" s="4"/>
      <c r="F7" s="4"/>
      <c r="G7" s="4"/>
      <c r="H7" s="4"/>
      <c r="I7" s="4"/>
      <c r="K7" s="4">
        <v>2223</v>
      </c>
      <c r="L7">
        <v>0</v>
      </c>
      <c r="M7">
        <v>0</v>
      </c>
      <c r="N7">
        <v>0</v>
      </c>
    </row>
    <row r="8" spans="2:14">
      <c r="B8" t="s">
        <v>31</v>
      </c>
      <c r="C8" s="4">
        <v>1831</v>
      </c>
      <c r="D8" s="4"/>
      <c r="E8" s="4"/>
      <c r="F8" s="4"/>
      <c r="G8" s="4"/>
      <c r="H8" s="4"/>
      <c r="I8" s="4"/>
      <c r="K8" s="4">
        <v>2223</v>
      </c>
      <c r="L8">
        <v>0</v>
      </c>
      <c r="M8">
        <v>0</v>
      </c>
      <c r="N8">
        <v>0</v>
      </c>
    </row>
    <row r="9" spans="2:14">
      <c r="B9" t="s">
        <v>32</v>
      </c>
      <c r="C9" s="4">
        <v>1972</v>
      </c>
      <c r="D9" s="4"/>
      <c r="E9" s="4"/>
      <c r="F9" s="4"/>
      <c r="G9" s="4"/>
      <c r="H9" s="4"/>
      <c r="I9" s="4"/>
      <c r="K9" s="4">
        <v>2223</v>
      </c>
      <c r="L9">
        <v>0</v>
      </c>
      <c r="M9">
        <v>0</v>
      </c>
      <c r="N9">
        <v>0</v>
      </c>
    </row>
    <row r="10" spans="2:14">
      <c r="B10" t="s">
        <v>33</v>
      </c>
      <c r="C10" s="4">
        <v>1952</v>
      </c>
      <c r="D10" s="4"/>
      <c r="E10" s="4"/>
      <c r="F10" s="4"/>
      <c r="G10" s="4"/>
      <c r="H10" s="4"/>
      <c r="I10" s="4"/>
      <c r="K10" s="4">
        <v>2223</v>
      </c>
      <c r="L10">
        <v>0</v>
      </c>
      <c r="M10">
        <v>0</v>
      </c>
      <c r="N10">
        <v>0</v>
      </c>
    </row>
    <row r="11" spans="2:14">
      <c r="B11" t="s">
        <v>34</v>
      </c>
      <c r="C11" s="4">
        <v>2046</v>
      </c>
      <c r="D11" s="4"/>
      <c r="E11" s="4"/>
      <c r="F11" s="4"/>
      <c r="G11" s="4"/>
      <c r="H11" s="4"/>
      <c r="I11" s="4"/>
      <c r="K11" s="4">
        <v>2223</v>
      </c>
      <c r="L11">
        <v>0</v>
      </c>
      <c r="M11">
        <v>0</v>
      </c>
      <c r="N11">
        <v>0</v>
      </c>
    </row>
    <row r="12" spans="2:14">
      <c r="B12" t="s">
        <v>35</v>
      </c>
      <c r="C12" s="4">
        <v>2060</v>
      </c>
      <c r="D12" s="4"/>
      <c r="E12" s="4"/>
      <c r="F12" s="4"/>
      <c r="G12" s="4"/>
      <c r="H12" s="4"/>
      <c r="I12" s="4"/>
      <c r="K12" s="4">
        <v>2223</v>
      </c>
      <c r="L12">
        <v>0</v>
      </c>
      <c r="M12">
        <v>0</v>
      </c>
      <c r="N12">
        <v>0</v>
      </c>
    </row>
    <row r="13" spans="2:14">
      <c r="B13" t="s">
        <v>36</v>
      </c>
      <c r="C13" s="4">
        <v>1917</v>
      </c>
      <c r="D13" s="4"/>
      <c r="E13" s="4"/>
      <c r="F13" s="4"/>
      <c r="G13" s="4"/>
      <c r="H13" s="4"/>
      <c r="I13" s="4"/>
      <c r="K13" s="4">
        <v>2223</v>
      </c>
      <c r="L13">
        <v>0</v>
      </c>
      <c r="M13">
        <v>0</v>
      </c>
      <c r="N13">
        <v>0</v>
      </c>
    </row>
    <row r="14" spans="2:14">
      <c r="B14" t="s">
        <v>38</v>
      </c>
      <c r="C14" s="4">
        <v>1861</v>
      </c>
      <c r="D14" s="4"/>
      <c r="E14" s="4"/>
      <c r="F14" s="4"/>
      <c r="G14" s="4"/>
      <c r="H14" s="4"/>
      <c r="I14" s="4"/>
      <c r="K14" s="4">
        <v>2223</v>
      </c>
      <c r="L14">
        <v>0</v>
      </c>
      <c r="M14">
        <v>0</v>
      </c>
      <c r="N14">
        <v>0</v>
      </c>
    </row>
    <row r="15" spans="2:14">
      <c r="B15" t="s">
        <v>37</v>
      </c>
      <c r="C15" s="4">
        <v>2223</v>
      </c>
      <c r="D15" s="4">
        <v>1968.9138386978175</v>
      </c>
      <c r="E15" s="4">
        <v>2223</v>
      </c>
      <c r="F15" s="4">
        <v>2223</v>
      </c>
      <c r="G15" s="4">
        <v>2223</v>
      </c>
      <c r="H15" s="4">
        <v>2223</v>
      </c>
      <c r="I15" s="4">
        <v>2223</v>
      </c>
      <c r="K15" s="4">
        <v>2223</v>
      </c>
      <c r="L15">
        <v>0</v>
      </c>
      <c r="M15">
        <v>0</v>
      </c>
      <c r="N15">
        <v>0</v>
      </c>
    </row>
    <row r="16" spans="2:14">
      <c r="B16" t="s">
        <v>3</v>
      </c>
      <c r="C16" s="4"/>
      <c r="D16" s="4">
        <v>1935.9700819744521</v>
      </c>
      <c r="E16" s="4">
        <v>2315.0520550299607</v>
      </c>
      <c r="F16" s="4">
        <v>2380.0402747951025</v>
      </c>
      <c r="G16" s="4">
        <v>2425.4094093481262</v>
      </c>
      <c r="H16" s="4">
        <v>2470.77854390115</v>
      </c>
      <c r="I16" s="4">
        <v>2536.9929564920494</v>
      </c>
      <c r="K16" s="4">
        <f>E16</f>
        <v>2315.0520550299607</v>
      </c>
      <c r="L16" s="4">
        <f>F16-E16</f>
        <v>64.988219765141821</v>
      </c>
      <c r="M16" s="4">
        <f>H16-F16</f>
        <v>90.738269106047483</v>
      </c>
      <c r="N16" s="4">
        <f>I16-H16</f>
        <v>66.214412590899428</v>
      </c>
    </row>
    <row r="17" spans="2:14">
      <c r="B17" t="s">
        <v>4</v>
      </c>
      <c r="C17" s="4"/>
      <c r="D17" s="4">
        <v>1948.9968619758765</v>
      </c>
      <c r="E17" s="4">
        <v>2320.0639034023288</v>
      </c>
      <c r="F17" s="4">
        <v>2404.7468585453012</v>
      </c>
      <c r="G17" s="4">
        <v>2463.2777246000032</v>
      </c>
      <c r="H17" s="4">
        <v>2520.5632530790731</v>
      </c>
      <c r="I17" s="4">
        <v>2608.9822209489421</v>
      </c>
      <c r="K17" s="4">
        <f t="shared" ref="K17:K25" si="0">E17</f>
        <v>2320.0639034023288</v>
      </c>
      <c r="L17" s="4">
        <f t="shared" ref="L17:L25" si="1">F17-E17</f>
        <v>84.682955142972332</v>
      </c>
      <c r="M17" s="4">
        <f t="shared" ref="M17:M25" si="2">H17-F17</f>
        <v>115.81639453377193</v>
      </c>
      <c r="N17" s="4">
        <f t="shared" ref="N17:N25" si="3">I17-H17</f>
        <v>88.418967869868993</v>
      </c>
    </row>
    <row r="18" spans="2:14">
      <c r="B18" t="s">
        <v>5</v>
      </c>
      <c r="C18" s="4"/>
      <c r="D18" s="4">
        <v>1960.9327417525492</v>
      </c>
      <c r="E18" s="4">
        <v>2363.4618742550997</v>
      </c>
      <c r="F18" s="4">
        <v>2468.7900664773379</v>
      </c>
      <c r="G18" s="4">
        <v>2539.4370246751805</v>
      </c>
      <c r="H18" s="4">
        <v>2610.0839828730227</v>
      </c>
      <c r="I18" s="4">
        <v>2719.2656455424162</v>
      </c>
      <c r="K18" s="4">
        <f t="shared" si="0"/>
        <v>2363.4618742550997</v>
      </c>
      <c r="L18" s="4">
        <f t="shared" si="1"/>
        <v>105.32819222223816</v>
      </c>
      <c r="M18" s="4">
        <f t="shared" si="2"/>
        <v>141.29391639568485</v>
      </c>
      <c r="N18" s="4">
        <f t="shared" si="3"/>
        <v>109.18166266939352</v>
      </c>
    </row>
    <row r="19" spans="2:14">
      <c r="B19" t="s">
        <v>9</v>
      </c>
      <c r="C19" s="4"/>
      <c r="D19" s="4">
        <v>1956.9506336526647</v>
      </c>
      <c r="E19" s="4">
        <v>2312.8777401066959</v>
      </c>
      <c r="F19" s="4">
        <v>2435.14440478194</v>
      </c>
      <c r="G19" s="4">
        <v>2516.6555145654356</v>
      </c>
      <c r="H19" s="4">
        <v>2595.6194021681972</v>
      </c>
      <c r="I19" s="4">
        <v>2726.8013444760109</v>
      </c>
      <c r="K19" s="4">
        <f t="shared" si="0"/>
        <v>2312.8777401066959</v>
      </c>
      <c r="L19" s="4">
        <f t="shared" si="1"/>
        <v>122.2666646752441</v>
      </c>
      <c r="M19" s="4">
        <f t="shared" si="2"/>
        <v>160.4749973862572</v>
      </c>
      <c r="N19" s="4">
        <f t="shared" si="3"/>
        <v>131.18194230781364</v>
      </c>
    </row>
    <row r="20" spans="2:14">
      <c r="B20" t="s">
        <v>10</v>
      </c>
      <c r="C20" s="4"/>
      <c r="D20" s="4">
        <v>1931.401075368638</v>
      </c>
      <c r="E20" s="4">
        <v>2271.1102599079486</v>
      </c>
      <c r="F20" s="4">
        <v>2411.7088314917651</v>
      </c>
      <c r="G20" s="4">
        <v>2502.9079049515376</v>
      </c>
      <c r="H20" s="4">
        <v>2590.3070170171527</v>
      </c>
      <c r="I20" s="4">
        <v>2742.3054727834406</v>
      </c>
      <c r="K20" s="4">
        <f t="shared" si="0"/>
        <v>2271.1102599079486</v>
      </c>
      <c r="L20" s="4">
        <f t="shared" si="1"/>
        <v>140.59857158381647</v>
      </c>
      <c r="M20" s="4">
        <f t="shared" si="2"/>
        <v>178.59818552538763</v>
      </c>
      <c r="N20" s="4">
        <f t="shared" si="3"/>
        <v>151.99845576628786</v>
      </c>
    </row>
    <row r="21" spans="2:14">
      <c r="B21" t="s">
        <v>13</v>
      </c>
      <c r="C21" s="4"/>
      <c r="D21" s="4">
        <v>1955.0149906971747</v>
      </c>
      <c r="E21" s="4">
        <v>2255.1900826088263</v>
      </c>
      <c r="F21" s="4">
        <v>2419.7373227991761</v>
      </c>
      <c r="G21" s="4">
        <v>2520.5065629157471</v>
      </c>
      <c r="H21" s="4">
        <v>2618.724683029367</v>
      </c>
      <c r="I21" s="4">
        <v>2785.8230432226683</v>
      </c>
      <c r="K21" s="4">
        <f t="shared" si="0"/>
        <v>2255.1900826088263</v>
      </c>
      <c r="L21" s="4">
        <f t="shared" si="1"/>
        <v>164.54724019034984</v>
      </c>
      <c r="M21" s="4">
        <f t="shared" si="2"/>
        <v>198.98736023019092</v>
      </c>
      <c r="N21" s="4">
        <f t="shared" si="3"/>
        <v>167.09836019330123</v>
      </c>
    </row>
    <row r="22" spans="2:14">
      <c r="B22" t="s">
        <v>11</v>
      </c>
      <c r="C22" s="4"/>
      <c r="D22" s="4">
        <v>1962.3286009185795</v>
      </c>
      <c r="E22" s="4">
        <v>2246.332994099293</v>
      </c>
      <c r="F22" s="4">
        <v>2424.8580290791683</v>
      </c>
      <c r="G22" s="4">
        <v>2535.3123672681559</v>
      </c>
      <c r="H22" s="4">
        <v>2644.4823526875039</v>
      </c>
      <c r="I22" s="4">
        <v>2833.2822098244942</v>
      </c>
      <c r="K22" s="4">
        <f t="shared" si="0"/>
        <v>2246.332994099293</v>
      </c>
      <c r="L22" s="4">
        <f t="shared" si="1"/>
        <v>178.52503497987527</v>
      </c>
      <c r="M22" s="4">
        <f t="shared" si="2"/>
        <v>219.62432360833554</v>
      </c>
      <c r="N22" s="4">
        <f t="shared" si="3"/>
        <v>188.79985713699034</v>
      </c>
    </row>
    <row r="23" spans="2:14">
      <c r="B23" t="s">
        <v>12</v>
      </c>
      <c r="C23" s="4"/>
      <c r="D23" s="4">
        <v>1961.7636682014381</v>
      </c>
      <c r="E23" s="4">
        <v>2213.9991880220209</v>
      </c>
      <c r="F23" s="4">
        <v>2413.053639381309</v>
      </c>
      <c r="G23" s="4">
        <v>2535.0547547305505</v>
      </c>
      <c r="H23" s="4">
        <v>2651.9189810124553</v>
      </c>
      <c r="I23" s="4">
        <v>2859.9629882395825</v>
      </c>
      <c r="K23" s="4">
        <f t="shared" si="0"/>
        <v>2213.9991880220209</v>
      </c>
      <c r="L23" s="4">
        <f t="shared" si="1"/>
        <v>199.05445135928812</v>
      </c>
      <c r="M23" s="4">
        <f t="shared" si="2"/>
        <v>238.86534163114629</v>
      </c>
      <c r="N23" s="4">
        <f t="shared" si="3"/>
        <v>208.04400722712717</v>
      </c>
    </row>
    <row r="24" spans="2:14">
      <c r="B24" t="s">
        <v>19</v>
      </c>
      <c r="C24" s="4"/>
      <c r="D24" s="4">
        <v>1934.6815089335687</v>
      </c>
      <c r="E24" s="4">
        <v>2168.3817423562818</v>
      </c>
      <c r="F24" s="4">
        <v>2383.5646633534698</v>
      </c>
      <c r="G24" s="4">
        <v>2513.4383789849089</v>
      </c>
      <c r="H24" s="4">
        <v>2638.2190077288406</v>
      </c>
      <c r="I24" s="4">
        <v>2866.1346459447973</v>
      </c>
      <c r="K24" s="4">
        <f t="shared" si="0"/>
        <v>2168.3817423562818</v>
      </c>
      <c r="L24" s="4">
        <f t="shared" si="1"/>
        <v>215.18292099718792</v>
      </c>
      <c r="M24" s="4">
        <f t="shared" si="2"/>
        <v>254.65434437537078</v>
      </c>
      <c r="N24" s="4">
        <f t="shared" si="3"/>
        <v>227.91563821595673</v>
      </c>
    </row>
    <row r="25" spans="2:14">
      <c r="B25" t="s">
        <v>23</v>
      </c>
      <c r="C25" s="4"/>
      <c r="D25" s="4"/>
      <c r="E25" s="4">
        <v>2156.6766887811445</v>
      </c>
      <c r="F25" s="4">
        <v>2389.1713169344425</v>
      </c>
      <c r="G25" s="4">
        <v>2534.3198969417499</v>
      </c>
      <c r="H25" s="4">
        <v>2671.7614727008818</v>
      </c>
      <c r="I25" s="4">
        <v>2922.2391107665894</v>
      </c>
      <c r="K25" s="4">
        <f t="shared" si="0"/>
        <v>2156.6766887811445</v>
      </c>
      <c r="L25" s="4">
        <f t="shared" si="1"/>
        <v>232.49462815329798</v>
      </c>
      <c r="M25" s="4">
        <f t="shared" si="2"/>
        <v>282.59015576643924</v>
      </c>
      <c r="N25" s="4">
        <f t="shared" si="3"/>
        <v>250.47763806570765</v>
      </c>
    </row>
    <row r="27" spans="2:14">
      <c r="B27" t="s">
        <v>25</v>
      </c>
      <c r="C27" t="s">
        <v>7</v>
      </c>
      <c r="D27" t="s">
        <v>18</v>
      </c>
      <c r="E27" t="s">
        <v>39</v>
      </c>
      <c r="F27" t="s">
        <v>40</v>
      </c>
      <c r="G27" t="s">
        <v>24</v>
      </c>
      <c r="H27" t="s">
        <v>41</v>
      </c>
      <c r="I27" t="s">
        <v>42</v>
      </c>
      <c r="K27" t="s">
        <v>43</v>
      </c>
      <c r="L27" t="s">
        <v>44</v>
      </c>
      <c r="M27" t="s">
        <v>45</v>
      </c>
      <c r="N27" t="s">
        <v>46</v>
      </c>
    </row>
    <row r="28" spans="2:14">
      <c r="B28" t="s">
        <v>26</v>
      </c>
      <c r="C28" s="4">
        <v>5026</v>
      </c>
      <c r="D28" s="4"/>
      <c r="E28" s="4"/>
      <c r="F28" s="4"/>
      <c r="G28" s="4"/>
      <c r="H28" s="4"/>
      <c r="I28" s="4"/>
      <c r="K28" s="4">
        <v>6920</v>
      </c>
      <c r="L28">
        <v>0</v>
      </c>
      <c r="M28">
        <v>0</v>
      </c>
      <c r="N28">
        <v>0</v>
      </c>
    </row>
    <row r="29" spans="2:14">
      <c r="B29" t="s">
        <v>27</v>
      </c>
      <c r="C29" s="4">
        <v>5345</v>
      </c>
      <c r="D29" s="4"/>
      <c r="E29" s="4"/>
      <c r="F29" s="4"/>
      <c r="G29" s="4"/>
      <c r="H29" s="4"/>
      <c r="I29" s="4"/>
      <c r="K29" s="4">
        <v>6920</v>
      </c>
      <c r="L29">
        <v>0</v>
      </c>
      <c r="M29">
        <v>0</v>
      </c>
      <c r="N29">
        <v>0</v>
      </c>
    </row>
    <row r="30" spans="2:14">
      <c r="B30" t="s">
        <v>28</v>
      </c>
      <c r="C30" s="4">
        <v>5734</v>
      </c>
      <c r="D30" s="4"/>
      <c r="E30" s="4"/>
      <c r="F30" s="4"/>
      <c r="G30" s="4"/>
      <c r="H30" s="4"/>
      <c r="I30" s="4"/>
      <c r="K30" s="4">
        <v>6920</v>
      </c>
      <c r="L30">
        <v>0</v>
      </c>
      <c r="M30">
        <v>0</v>
      </c>
      <c r="N30">
        <v>0</v>
      </c>
    </row>
    <row r="31" spans="2:14">
      <c r="B31" t="s">
        <v>29</v>
      </c>
      <c r="C31" s="4">
        <v>6056</v>
      </c>
      <c r="D31" s="4"/>
      <c r="E31" s="4"/>
      <c r="F31" s="4"/>
      <c r="G31" s="4"/>
      <c r="H31" s="4"/>
      <c r="I31" s="4"/>
      <c r="K31" s="4">
        <v>6920</v>
      </c>
      <c r="L31">
        <v>0</v>
      </c>
      <c r="M31">
        <v>0</v>
      </c>
      <c r="N31">
        <v>0</v>
      </c>
    </row>
    <row r="32" spans="2:14">
      <c r="B32" t="s">
        <v>30</v>
      </c>
      <c r="C32" s="4">
        <v>6409</v>
      </c>
      <c r="D32" s="4"/>
      <c r="E32" s="4"/>
      <c r="F32" s="4"/>
      <c r="G32" s="4"/>
      <c r="H32" s="4"/>
      <c r="I32" s="4"/>
      <c r="K32" s="4">
        <v>6920</v>
      </c>
      <c r="L32">
        <v>0</v>
      </c>
      <c r="M32">
        <v>0</v>
      </c>
      <c r="N32">
        <v>0</v>
      </c>
    </row>
    <row r="33" spans="2:14">
      <c r="B33" t="s">
        <v>31</v>
      </c>
      <c r="C33" s="4">
        <v>6623</v>
      </c>
      <c r="D33" s="4"/>
      <c r="E33" s="4"/>
      <c r="F33" s="4"/>
      <c r="G33" s="4"/>
      <c r="H33" s="4"/>
      <c r="I33" s="4"/>
      <c r="K33" s="4">
        <v>6920</v>
      </c>
      <c r="L33">
        <v>0</v>
      </c>
      <c r="M33">
        <v>0</v>
      </c>
      <c r="N33">
        <v>0</v>
      </c>
    </row>
    <row r="34" spans="2:14">
      <c r="B34" t="s">
        <v>32</v>
      </c>
      <c r="C34" s="4">
        <v>6462</v>
      </c>
      <c r="D34" s="4"/>
      <c r="E34" s="4"/>
      <c r="F34" s="4"/>
      <c r="G34" s="4"/>
      <c r="H34" s="4"/>
      <c r="I34" s="4"/>
      <c r="K34" s="4">
        <v>6920</v>
      </c>
      <c r="L34">
        <v>0</v>
      </c>
      <c r="M34">
        <v>0</v>
      </c>
      <c r="N34">
        <v>0</v>
      </c>
    </row>
    <row r="35" spans="2:14">
      <c r="B35" t="s">
        <v>33</v>
      </c>
      <c r="C35" s="4">
        <v>6832</v>
      </c>
      <c r="D35" s="4"/>
      <c r="E35" s="4"/>
      <c r="F35" s="4"/>
      <c r="G35" s="4"/>
      <c r="H35" s="4"/>
      <c r="I35" s="4"/>
      <c r="K35" s="4">
        <v>6920</v>
      </c>
      <c r="L35">
        <v>0</v>
      </c>
      <c r="M35">
        <v>0</v>
      </c>
      <c r="N35">
        <v>0</v>
      </c>
    </row>
    <row r="36" spans="2:14">
      <c r="B36" t="s">
        <v>34</v>
      </c>
      <c r="C36" s="4">
        <v>6986</v>
      </c>
      <c r="D36" s="4"/>
      <c r="E36" s="4"/>
      <c r="F36" s="4"/>
      <c r="G36" s="4"/>
      <c r="H36" s="4"/>
      <c r="I36" s="4"/>
      <c r="K36" s="4">
        <v>6920</v>
      </c>
      <c r="L36">
        <v>0</v>
      </c>
      <c r="M36">
        <v>0</v>
      </c>
      <c r="N36">
        <v>0</v>
      </c>
    </row>
    <row r="37" spans="2:14">
      <c r="B37" t="s">
        <v>35</v>
      </c>
      <c r="C37" s="4">
        <v>6818</v>
      </c>
      <c r="D37" s="4"/>
      <c r="E37" s="4"/>
      <c r="F37" s="4"/>
      <c r="G37" s="4"/>
      <c r="H37" s="4"/>
      <c r="I37" s="4"/>
      <c r="K37" s="4">
        <v>6920</v>
      </c>
      <c r="L37">
        <v>0</v>
      </c>
      <c r="M37">
        <v>0</v>
      </c>
      <c r="N37">
        <v>0</v>
      </c>
    </row>
    <row r="38" spans="2:14">
      <c r="B38" t="s">
        <v>36</v>
      </c>
      <c r="C38" s="4">
        <v>6919</v>
      </c>
      <c r="D38" s="4"/>
      <c r="E38" s="4"/>
      <c r="F38" s="4"/>
      <c r="G38" s="4"/>
      <c r="H38" s="4"/>
      <c r="I38" s="4"/>
      <c r="K38" s="4">
        <v>6920</v>
      </c>
      <c r="L38">
        <v>0</v>
      </c>
      <c r="M38">
        <v>0</v>
      </c>
      <c r="N38">
        <v>0</v>
      </c>
    </row>
    <row r="39" spans="2:14">
      <c r="B39" t="s">
        <v>38</v>
      </c>
      <c r="C39" s="4">
        <v>6960</v>
      </c>
      <c r="D39" s="4"/>
      <c r="E39" s="4"/>
      <c r="F39" s="4"/>
      <c r="G39" s="4"/>
      <c r="H39" s="4"/>
      <c r="I39" s="4"/>
      <c r="K39" s="4">
        <v>6920</v>
      </c>
      <c r="L39">
        <v>0</v>
      </c>
      <c r="M39">
        <v>0</v>
      </c>
      <c r="N39">
        <v>0</v>
      </c>
    </row>
    <row r="40" spans="2:14">
      <c r="B40" t="s">
        <v>37</v>
      </c>
      <c r="C40" s="4">
        <v>6920</v>
      </c>
      <c r="D40" s="4">
        <v>6906.0053930871427</v>
      </c>
      <c r="E40" s="4">
        <v>6920</v>
      </c>
      <c r="F40" s="4">
        <v>6920</v>
      </c>
      <c r="G40" s="4">
        <v>6920</v>
      </c>
      <c r="H40" s="4">
        <v>6920</v>
      </c>
      <c r="I40" s="4">
        <v>6920</v>
      </c>
      <c r="K40" s="4">
        <v>6920</v>
      </c>
      <c r="L40">
        <v>0</v>
      </c>
      <c r="M40">
        <v>0</v>
      </c>
      <c r="N40">
        <v>0</v>
      </c>
    </row>
    <row r="41" spans="2:14">
      <c r="B41" t="s">
        <v>3</v>
      </c>
      <c r="C41" s="4"/>
      <c r="D41" s="4">
        <v>6902.5850206404939</v>
      </c>
      <c r="E41" s="4">
        <v>6441.370058489284</v>
      </c>
      <c r="F41" s="4">
        <v>6715.3558564157902</v>
      </c>
      <c r="G41" s="4">
        <v>6902.8198234181373</v>
      </c>
      <c r="H41" s="4">
        <v>7093.8888667089914</v>
      </c>
      <c r="I41" s="4">
        <v>7373.2822790682576</v>
      </c>
      <c r="K41" s="4">
        <f>E41</f>
        <v>6441.370058489284</v>
      </c>
      <c r="L41" s="4">
        <f>F41-E41</f>
        <v>273.98579792650617</v>
      </c>
      <c r="M41" s="4">
        <f>H41-F41</f>
        <v>378.53301029320119</v>
      </c>
      <c r="N41" s="4">
        <f>I41-H41</f>
        <v>279.39341235926622</v>
      </c>
    </row>
    <row r="42" spans="2:14">
      <c r="B42" t="s">
        <v>4</v>
      </c>
      <c r="C42" s="4"/>
      <c r="D42" s="4">
        <v>7049.4163542184706</v>
      </c>
      <c r="E42" s="4">
        <v>6513.837179898117</v>
      </c>
      <c r="F42" s="4">
        <v>6851.9897287052308</v>
      </c>
      <c r="G42" s="4">
        <v>7095.6448529141917</v>
      </c>
      <c r="H42" s="4">
        <v>7331.8884144095719</v>
      </c>
      <c r="I42" s="4">
        <v>7698.7607687318095</v>
      </c>
      <c r="K42" s="4">
        <f t="shared" ref="K42:K50" si="4">E42</f>
        <v>6513.837179898117</v>
      </c>
      <c r="L42" s="4">
        <f t="shared" ref="L42:L50" si="5">F42-E42</f>
        <v>338.15254880711382</v>
      </c>
      <c r="M42" s="4">
        <f t="shared" ref="M42:M50" si="6">H42-F42</f>
        <v>479.89868570434101</v>
      </c>
      <c r="N42" s="4">
        <f t="shared" ref="N42:N50" si="7">I42-H42</f>
        <v>366.8723543222377</v>
      </c>
    </row>
    <row r="43" spans="2:14">
      <c r="B43" t="s">
        <v>5</v>
      </c>
      <c r="C43" s="4"/>
      <c r="D43" s="4">
        <v>7035.0195181770423</v>
      </c>
      <c r="E43" s="4">
        <v>6485.2763552967563</v>
      </c>
      <c r="F43" s="4">
        <v>6890.137538170773</v>
      </c>
      <c r="G43" s="4">
        <v>7176.9142093732016</v>
      </c>
      <c r="H43" s="4">
        <v>7456.1934512631487</v>
      </c>
      <c r="I43" s="4">
        <v>7909.7879246682969</v>
      </c>
      <c r="K43" s="4">
        <f t="shared" si="4"/>
        <v>6485.2763552967563</v>
      </c>
      <c r="L43" s="4">
        <f t="shared" si="5"/>
        <v>404.86118287401678</v>
      </c>
      <c r="M43" s="4">
        <f t="shared" si="6"/>
        <v>566.0559130923757</v>
      </c>
      <c r="N43" s="4">
        <f t="shared" si="7"/>
        <v>453.59447340514816</v>
      </c>
    </row>
    <row r="44" spans="2:14">
      <c r="B44" t="s">
        <v>9</v>
      </c>
      <c r="C44" s="4"/>
      <c r="D44" s="4">
        <v>7101.7535212580306</v>
      </c>
      <c r="E44" s="4">
        <v>6469.355782586711</v>
      </c>
      <c r="F44" s="4">
        <v>6947.5462247088435</v>
      </c>
      <c r="G44" s="4">
        <v>7274.5790519255715</v>
      </c>
      <c r="H44" s="4">
        <v>7590.2037572626459</v>
      </c>
      <c r="I44" s="4">
        <v>8118.7800710199144</v>
      </c>
      <c r="K44" s="4">
        <f t="shared" si="4"/>
        <v>6469.355782586711</v>
      </c>
      <c r="L44" s="4">
        <f t="shared" si="5"/>
        <v>478.19044212213248</v>
      </c>
      <c r="M44" s="4">
        <f t="shared" si="6"/>
        <v>642.65753255380241</v>
      </c>
      <c r="N44" s="4">
        <f t="shared" si="7"/>
        <v>528.57631375726851</v>
      </c>
    </row>
    <row r="45" spans="2:14">
      <c r="B45" t="s">
        <v>10</v>
      </c>
      <c r="C45" s="4"/>
      <c r="D45" s="4">
        <v>7130.3008442200135</v>
      </c>
      <c r="E45" s="4">
        <v>6409.9204074332838</v>
      </c>
      <c r="F45" s="4">
        <v>6962.9781765774005</v>
      </c>
      <c r="G45" s="4">
        <v>7318.925391320673</v>
      </c>
      <c r="H45" s="4">
        <v>7667.2178272522615</v>
      </c>
      <c r="I45" s="4">
        <v>8270.9885060237812</v>
      </c>
      <c r="K45" s="4">
        <f t="shared" si="4"/>
        <v>6409.9204074332838</v>
      </c>
      <c r="L45" s="4">
        <f t="shared" si="5"/>
        <v>553.05776914411672</v>
      </c>
      <c r="M45" s="4">
        <f t="shared" si="6"/>
        <v>704.23965067486097</v>
      </c>
      <c r="N45" s="4">
        <f t="shared" si="7"/>
        <v>603.77067877151967</v>
      </c>
    </row>
    <row r="46" spans="2:14">
      <c r="B46" t="s">
        <v>13</v>
      </c>
      <c r="C46" s="4"/>
      <c r="D46" s="4">
        <v>7159.4820060096536</v>
      </c>
      <c r="E46" s="4">
        <v>6316.4817064713643</v>
      </c>
      <c r="F46" s="4">
        <v>6937.9790726781439</v>
      </c>
      <c r="G46" s="4">
        <v>7326.774035205035</v>
      </c>
      <c r="H46" s="4">
        <v>7701.2046518257603</v>
      </c>
      <c r="I46" s="4">
        <v>8398.354239805014</v>
      </c>
      <c r="K46" s="4">
        <f t="shared" si="4"/>
        <v>6316.4817064713643</v>
      </c>
      <c r="L46" s="4">
        <f t="shared" si="5"/>
        <v>621.49736620677959</v>
      </c>
      <c r="M46" s="4">
        <f t="shared" si="6"/>
        <v>763.22557914761637</v>
      </c>
      <c r="N46" s="4">
        <f t="shared" si="7"/>
        <v>697.14958797925374</v>
      </c>
    </row>
    <row r="47" spans="2:14">
      <c r="B47" t="s">
        <v>11</v>
      </c>
      <c r="C47" s="4"/>
      <c r="D47" s="4">
        <v>7204.1072480050007</v>
      </c>
      <c r="E47" s="4">
        <v>6278.0285906438721</v>
      </c>
      <c r="F47" s="4">
        <v>6966.3495571573367</v>
      </c>
      <c r="G47" s="4">
        <v>7399.4503900197415</v>
      </c>
      <c r="H47" s="4">
        <v>7805.4824208282453</v>
      </c>
      <c r="I47" s="4">
        <v>8604.0120814183047</v>
      </c>
      <c r="K47" s="4">
        <f t="shared" si="4"/>
        <v>6278.0285906438721</v>
      </c>
      <c r="L47" s="4">
        <f t="shared" si="5"/>
        <v>688.32096651346455</v>
      </c>
      <c r="M47" s="4">
        <f t="shared" si="6"/>
        <v>839.13286367090859</v>
      </c>
      <c r="N47" s="4">
        <f t="shared" si="7"/>
        <v>798.52966059005939</v>
      </c>
    </row>
    <row r="48" spans="2:14">
      <c r="B48" t="s">
        <v>12</v>
      </c>
      <c r="C48" s="4"/>
      <c r="D48" s="4">
        <v>7220.4971539540165</v>
      </c>
      <c r="E48" s="4">
        <v>6220.1516195774002</v>
      </c>
      <c r="F48" s="4">
        <v>6999.0142811332826</v>
      </c>
      <c r="G48" s="4">
        <v>7477.8633453269867</v>
      </c>
      <c r="H48" s="4">
        <v>7922.5089049354265</v>
      </c>
      <c r="I48" s="4">
        <v>8780.5282485314929</v>
      </c>
      <c r="K48" s="4">
        <f t="shared" si="4"/>
        <v>6220.1516195774002</v>
      </c>
      <c r="L48" s="4">
        <f t="shared" si="5"/>
        <v>778.86266155588237</v>
      </c>
      <c r="M48" s="4">
        <f t="shared" si="6"/>
        <v>923.49462380214391</v>
      </c>
      <c r="N48" s="4">
        <f t="shared" si="7"/>
        <v>858.01934359606639</v>
      </c>
    </row>
    <row r="49" spans="2:14">
      <c r="B49" t="s">
        <v>19</v>
      </c>
      <c r="C49" s="4"/>
      <c r="D49" s="4">
        <v>7252.5395873145799</v>
      </c>
      <c r="E49" s="4">
        <v>6165.9336059926181</v>
      </c>
      <c r="F49" s="4">
        <v>7041.2768482469774</v>
      </c>
      <c r="G49" s="4">
        <v>7560.9501500819588</v>
      </c>
      <c r="H49" s="4">
        <v>8038.140653477958</v>
      </c>
      <c r="I49" s="4">
        <v>9022.1608219715727</v>
      </c>
      <c r="K49" s="4">
        <f t="shared" si="4"/>
        <v>6165.9336059926181</v>
      </c>
      <c r="L49" s="4">
        <f t="shared" si="5"/>
        <v>875.34324225435921</v>
      </c>
      <c r="M49" s="4">
        <f t="shared" si="6"/>
        <v>996.86380523098069</v>
      </c>
      <c r="N49" s="4">
        <f t="shared" si="7"/>
        <v>984.02016849361462</v>
      </c>
    </row>
    <row r="50" spans="2:14">
      <c r="B50" t="s">
        <v>23</v>
      </c>
      <c r="C50" s="4"/>
      <c r="D50" s="4"/>
      <c r="E50" s="4">
        <v>6078.2872754370646</v>
      </c>
      <c r="F50" s="4">
        <v>7044.6096882150869</v>
      </c>
      <c r="G50" s="4">
        <v>7605.3152857529512</v>
      </c>
      <c r="H50" s="4">
        <v>8131.2253231599198</v>
      </c>
      <c r="I50" s="4">
        <v>9192.9869865826859</v>
      </c>
      <c r="K50" s="4">
        <f t="shared" si="4"/>
        <v>6078.2872754370646</v>
      </c>
      <c r="L50" s="4">
        <f t="shared" si="5"/>
        <v>966.32241277802223</v>
      </c>
      <c r="M50" s="4">
        <f t="shared" si="6"/>
        <v>1086.6156349448329</v>
      </c>
      <c r="N50" s="4">
        <f t="shared" si="7"/>
        <v>1061.7616634227661</v>
      </c>
    </row>
    <row r="52" spans="2:14">
      <c r="B52" t="s">
        <v>25</v>
      </c>
      <c r="C52" t="s">
        <v>8</v>
      </c>
      <c r="D52" t="s">
        <v>18</v>
      </c>
      <c r="E52" t="s">
        <v>39</v>
      </c>
      <c r="F52" t="s">
        <v>40</v>
      </c>
      <c r="G52" t="s">
        <v>24</v>
      </c>
      <c r="H52" t="s">
        <v>41</v>
      </c>
      <c r="I52" t="s">
        <v>42</v>
      </c>
      <c r="K52" t="s">
        <v>43</v>
      </c>
      <c r="L52" t="s">
        <v>44</v>
      </c>
      <c r="M52" t="s">
        <v>45</v>
      </c>
      <c r="N52" t="s">
        <v>46</v>
      </c>
    </row>
    <row r="53" spans="2:14">
      <c r="B53" t="s">
        <v>26</v>
      </c>
      <c r="C53" s="4">
        <v>6135</v>
      </c>
      <c r="D53" s="4"/>
      <c r="E53" s="4"/>
      <c r="F53" s="4"/>
      <c r="G53" s="4"/>
      <c r="K53" s="4">
        <v>8942</v>
      </c>
      <c r="L53">
        <v>0</v>
      </c>
      <c r="M53">
        <v>0</v>
      </c>
      <c r="N53">
        <v>0</v>
      </c>
    </row>
    <row r="54" spans="2:14">
      <c r="B54" t="s">
        <v>27</v>
      </c>
      <c r="C54" s="4">
        <v>6613</v>
      </c>
      <c r="D54" s="4"/>
      <c r="E54" s="4"/>
      <c r="F54" s="4"/>
      <c r="G54" s="4"/>
      <c r="K54" s="4">
        <v>8942</v>
      </c>
      <c r="L54">
        <v>0</v>
      </c>
      <c r="M54">
        <v>0</v>
      </c>
      <c r="N54">
        <v>0</v>
      </c>
    </row>
    <row r="55" spans="2:14">
      <c r="B55" t="s">
        <v>28</v>
      </c>
      <c r="C55" s="4">
        <v>7081</v>
      </c>
      <c r="D55" s="4"/>
      <c r="E55" s="4"/>
      <c r="F55" s="4"/>
      <c r="G55" s="4"/>
      <c r="K55" s="4">
        <v>8942</v>
      </c>
      <c r="L55">
        <v>0</v>
      </c>
      <c r="M55">
        <v>0</v>
      </c>
      <c r="N55">
        <v>0</v>
      </c>
    </row>
    <row r="56" spans="2:14">
      <c r="B56" t="s">
        <v>29</v>
      </c>
      <c r="C56" s="4">
        <v>7664</v>
      </c>
      <c r="D56" s="4"/>
      <c r="E56" s="4"/>
      <c r="F56" s="4"/>
      <c r="G56" s="4"/>
      <c r="K56" s="4">
        <v>8942</v>
      </c>
      <c r="L56">
        <v>0</v>
      </c>
      <c r="M56">
        <v>0</v>
      </c>
      <c r="N56">
        <v>0</v>
      </c>
    </row>
    <row r="57" spans="2:14">
      <c r="B57" t="s">
        <v>30</v>
      </c>
      <c r="C57" s="4">
        <v>8148</v>
      </c>
      <c r="D57" s="4"/>
      <c r="E57" s="4"/>
      <c r="F57" s="4"/>
      <c r="G57" s="4"/>
      <c r="K57" s="4">
        <v>8942</v>
      </c>
      <c r="L57">
        <v>0</v>
      </c>
      <c r="M57">
        <v>0</v>
      </c>
      <c r="N57">
        <v>0</v>
      </c>
    </row>
    <row r="58" spans="2:14">
      <c r="B58" t="s">
        <v>31</v>
      </c>
      <c r="C58" s="4">
        <v>8427</v>
      </c>
      <c r="D58" s="4"/>
      <c r="E58" s="4"/>
      <c r="F58" s="4"/>
      <c r="G58" s="4"/>
      <c r="K58" s="4">
        <v>8942</v>
      </c>
      <c r="L58">
        <v>0</v>
      </c>
      <c r="M58">
        <v>0</v>
      </c>
      <c r="N58">
        <v>0</v>
      </c>
    </row>
    <row r="59" spans="2:14">
      <c r="B59" t="s">
        <v>32</v>
      </c>
      <c r="C59" s="4">
        <v>8373</v>
      </c>
      <c r="D59" s="4"/>
      <c r="E59" s="4"/>
      <c r="F59" s="4"/>
      <c r="G59" s="4"/>
      <c r="K59" s="4">
        <v>8942</v>
      </c>
      <c r="L59">
        <v>0</v>
      </c>
      <c r="M59">
        <v>0</v>
      </c>
      <c r="N59">
        <v>0</v>
      </c>
    </row>
    <row r="60" spans="2:14">
      <c r="B60" t="s">
        <v>33</v>
      </c>
      <c r="C60" s="4">
        <v>8753</v>
      </c>
      <c r="D60" s="4"/>
      <c r="E60" s="4"/>
      <c r="F60" s="4"/>
      <c r="G60" s="4"/>
      <c r="K60" s="4">
        <v>8942</v>
      </c>
      <c r="L60">
        <v>0</v>
      </c>
      <c r="M60">
        <v>0</v>
      </c>
      <c r="N60">
        <v>0</v>
      </c>
    </row>
    <row r="61" spans="2:14">
      <c r="B61" t="s">
        <v>34</v>
      </c>
      <c r="C61" s="4">
        <v>8845</v>
      </c>
      <c r="D61" s="4"/>
      <c r="E61" s="4"/>
      <c r="F61" s="4"/>
      <c r="G61" s="4"/>
      <c r="K61" s="4">
        <v>8942</v>
      </c>
      <c r="L61">
        <v>0</v>
      </c>
      <c r="M61">
        <v>0</v>
      </c>
      <c r="N61">
        <v>0</v>
      </c>
    </row>
    <row r="62" spans="2:14">
      <c r="B62" t="s">
        <v>35</v>
      </c>
      <c r="C62" s="4">
        <v>8683</v>
      </c>
      <c r="D62" s="4"/>
      <c r="E62" s="4"/>
      <c r="F62" s="4"/>
      <c r="G62" s="4"/>
      <c r="K62" s="4">
        <v>8942</v>
      </c>
      <c r="L62">
        <v>0</v>
      </c>
      <c r="M62">
        <v>0</v>
      </c>
      <c r="N62">
        <v>0</v>
      </c>
    </row>
    <row r="63" spans="2:14">
      <c r="B63" t="s">
        <v>36</v>
      </c>
      <c r="C63" s="4">
        <v>8743</v>
      </c>
      <c r="D63" s="4"/>
      <c r="E63" s="4"/>
      <c r="F63" s="4"/>
      <c r="G63" s="4"/>
      <c r="K63" s="4">
        <v>8942</v>
      </c>
      <c r="L63">
        <v>0</v>
      </c>
      <c r="M63">
        <v>0</v>
      </c>
      <c r="N63">
        <v>0</v>
      </c>
    </row>
    <row r="64" spans="2:14">
      <c r="B64" t="s">
        <v>38</v>
      </c>
      <c r="C64" s="4">
        <v>8634</v>
      </c>
      <c r="D64" s="4"/>
      <c r="E64" s="4"/>
      <c r="F64" s="4"/>
      <c r="G64" s="4"/>
      <c r="K64" s="4">
        <v>8942</v>
      </c>
      <c r="L64">
        <v>0</v>
      </c>
      <c r="M64">
        <v>0</v>
      </c>
      <c r="N64">
        <v>0</v>
      </c>
    </row>
    <row r="65" spans="2:14">
      <c r="B65" t="s">
        <v>37</v>
      </c>
      <c r="C65" s="4">
        <v>8942</v>
      </c>
      <c r="D65" s="4">
        <v>8770.0354268398041</v>
      </c>
      <c r="E65" s="4">
        <v>8942</v>
      </c>
      <c r="F65" s="4">
        <v>8942</v>
      </c>
      <c r="G65" s="4">
        <v>8942</v>
      </c>
      <c r="H65" s="4">
        <v>8942</v>
      </c>
      <c r="I65" s="4">
        <v>8942</v>
      </c>
      <c r="K65" s="4">
        <v>8942</v>
      </c>
      <c r="L65">
        <v>0</v>
      </c>
      <c r="M65">
        <v>0</v>
      </c>
      <c r="N65">
        <v>0</v>
      </c>
    </row>
    <row r="66" spans="2:14">
      <c r="B66" t="s">
        <v>3</v>
      </c>
      <c r="C66" s="4"/>
      <c r="D66" s="4">
        <v>8732.6794059840031</v>
      </c>
      <c r="E66" s="4">
        <v>8748.4049319151763</v>
      </c>
      <c r="F66" s="4">
        <v>9044.1473003741667</v>
      </c>
      <c r="G66" s="4">
        <v>9253.4714442834538</v>
      </c>
      <c r="H66" s="4">
        <v>9460.8751832027483</v>
      </c>
      <c r="I66" s="4">
        <v>9771.020589086691</v>
      </c>
      <c r="K66" s="4">
        <f>E66</f>
        <v>8748.4049319151763</v>
      </c>
      <c r="L66" s="4">
        <f>F66-E66</f>
        <v>295.74236845899031</v>
      </c>
      <c r="M66" s="4">
        <f>H66-F66</f>
        <v>416.72788282858164</v>
      </c>
      <c r="N66" s="4">
        <f>I66-H66</f>
        <v>310.14540588394266</v>
      </c>
    </row>
    <row r="67" spans="2:14">
      <c r="B67" t="s">
        <v>4</v>
      </c>
      <c r="C67" s="4"/>
      <c r="D67" s="4">
        <v>8801.967777906877</v>
      </c>
      <c r="E67" s="4">
        <v>8797.4312677475518</v>
      </c>
      <c r="F67" s="4">
        <v>9171.5400002733859</v>
      </c>
      <c r="G67" s="4">
        <v>9436.9417450757446</v>
      </c>
      <c r="H67" s="4">
        <v>9700.3848054146165</v>
      </c>
      <c r="I67" s="4">
        <v>10093.101040343567</v>
      </c>
      <c r="K67" s="4">
        <f t="shared" ref="K67:K75" si="8">E67</f>
        <v>8797.4312677475518</v>
      </c>
      <c r="L67" s="4">
        <f t="shared" ref="L67:L75" si="9">F67-E67</f>
        <v>374.10873252583406</v>
      </c>
      <c r="M67" s="4">
        <f t="shared" ref="M67:M75" si="10">H67-F67</f>
        <v>528.84480514123061</v>
      </c>
      <c r="N67" s="4">
        <f t="shared" ref="N67:N75" si="11">I67-H67</f>
        <v>392.71623492895014</v>
      </c>
    </row>
    <row r="68" spans="2:14">
      <c r="B68" t="s">
        <v>5</v>
      </c>
      <c r="C68" s="4"/>
      <c r="D68" s="4">
        <v>8845.8545352968285</v>
      </c>
      <c r="E68" s="4">
        <v>8866.3216782821546</v>
      </c>
      <c r="F68" s="4">
        <v>9308.9383678786162</v>
      </c>
      <c r="G68" s="4">
        <v>9626.663215038152</v>
      </c>
      <c r="H68" s="4">
        <v>9937.394119021219</v>
      </c>
      <c r="I68" s="4">
        <v>10430.966680331947</v>
      </c>
      <c r="K68" s="4">
        <f t="shared" si="8"/>
        <v>8866.3216782821546</v>
      </c>
      <c r="L68" s="4">
        <f t="shared" si="9"/>
        <v>442.61668959646158</v>
      </c>
      <c r="M68" s="4">
        <f t="shared" si="10"/>
        <v>628.45575114260282</v>
      </c>
      <c r="N68" s="4">
        <f t="shared" si="11"/>
        <v>493.57256131072791</v>
      </c>
    </row>
    <row r="69" spans="2:14">
      <c r="B69" t="s">
        <v>9</v>
      </c>
      <c r="C69" s="4"/>
      <c r="D69" s="4">
        <v>8920.4988705552678</v>
      </c>
      <c r="E69" s="4">
        <v>8834.8137217119111</v>
      </c>
      <c r="F69" s="4">
        <v>9360.2744486123102</v>
      </c>
      <c r="G69" s="4">
        <v>9729.1074588404754</v>
      </c>
      <c r="H69" s="4">
        <v>10083.793449498246</v>
      </c>
      <c r="I69" s="4">
        <v>10648.663730916174</v>
      </c>
      <c r="K69" s="4">
        <f t="shared" si="8"/>
        <v>8834.8137217119111</v>
      </c>
      <c r="L69" s="4">
        <f t="shared" si="9"/>
        <v>525.4607269003991</v>
      </c>
      <c r="M69" s="4">
        <f t="shared" si="10"/>
        <v>723.51900088593538</v>
      </c>
      <c r="N69" s="4">
        <f t="shared" si="11"/>
        <v>564.87028141792871</v>
      </c>
    </row>
    <row r="70" spans="2:14">
      <c r="B70" t="s">
        <v>10</v>
      </c>
      <c r="C70" s="4"/>
      <c r="D70" s="4">
        <v>8916.9168227667797</v>
      </c>
      <c r="E70" s="4">
        <v>8772.7059596672188</v>
      </c>
      <c r="F70" s="4">
        <v>9384.660651175871</v>
      </c>
      <c r="G70" s="4">
        <v>9785.1758479439923</v>
      </c>
      <c r="H70" s="4">
        <v>10175.525684388049</v>
      </c>
      <c r="I70" s="4">
        <v>10842.373321646646</v>
      </c>
      <c r="K70" s="4">
        <f t="shared" si="8"/>
        <v>8772.7059596672188</v>
      </c>
      <c r="L70" s="4">
        <f t="shared" si="9"/>
        <v>611.9546915086521</v>
      </c>
      <c r="M70" s="4">
        <f t="shared" si="10"/>
        <v>790.86503321217788</v>
      </c>
      <c r="N70" s="4">
        <f t="shared" si="11"/>
        <v>666.84763725859739</v>
      </c>
    </row>
    <row r="71" spans="2:14">
      <c r="B71" t="s">
        <v>13</v>
      </c>
      <c r="C71" s="4"/>
      <c r="D71" s="4">
        <v>8979.670425005359</v>
      </c>
      <c r="E71" s="4">
        <v>8663.1517104086743</v>
      </c>
      <c r="F71" s="4">
        <v>9358.1167818450285</v>
      </c>
      <c r="G71" s="4">
        <v>9794.6321781059305</v>
      </c>
      <c r="H71" s="4">
        <v>10215.884798273793</v>
      </c>
      <c r="I71" s="4">
        <v>10979.023602925719</v>
      </c>
      <c r="K71" s="4">
        <f t="shared" si="8"/>
        <v>8663.1517104086743</v>
      </c>
      <c r="L71" s="4">
        <f t="shared" si="9"/>
        <v>694.96507143635426</v>
      </c>
      <c r="M71" s="4">
        <f t="shared" si="10"/>
        <v>857.76801642876489</v>
      </c>
      <c r="N71" s="4">
        <f t="shared" si="11"/>
        <v>763.13880465192597</v>
      </c>
    </row>
    <row r="72" spans="2:14">
      <c r="B72" t="s">
        <v>11</v>
      </c>
      <c r="C72" s="4"/>
      <c r="D72" s="4">
        <v>9021.611591475943</v>
      </c>
      <c r="E72" s="4">
        <v>8612.327352477263</v>
      </c>
      <c r="F72" s="4">
        <v>9385.9510468401822</v>
      </c>
      <c r="G72" s="4">
        <v>9865.4952706307067</v>
      </c>
      <c r="H72" s="4">
        <v>10325.570818669054</v>
      </c>
      <c r="I72" s="4">
        <v>11172.970547461284</v>
      </c>
      <c r="K72" s="4">
        <f t="shared" si="8"/>
        <v>8612.327352477263</v>
      </c>
      <c r="L72" s="4">
        <f t="shared" si="9"/>
        <v>773.6236943629192</v>
      </c>
      <c r="M72" s="4">
        <f t="shared" si="10"/>
        <v>939.61977182887131</v>
      </c>
      <c r="N72" s="4">
        <f t="shared" si="11"/>
        <v>847.39972879223023</v>
      </c>
    </row>
    <row r="73" spans="2:14">
      <c r="B73" t="s">
        <v>12</v>
      </c>
      <c r="C73" s="4"/>
      <c r="D73" s="4">
        <v>9044.7018724574482</v>
      </c>
      <c r="E73" s="4">
        <v>8556.1263404416841</v>
      </c>
      <c r="F73" s="4">
        <v>9415.7685473306447</v>
      </c>
      <c r="G73" s="4">
        <v>9946.8455837981037</v>
      </c>
      <c r="H73" s="4">
        <v>10446.925906074854</v>
      </c>
      <c r="I73" s="4">
        <v>11384.059898440586</v>
      </c>
      <c r="K73" s="4">
        <f t="shared" si="8"/>
        <v>8556.1263404416841</v>
      </c>
      <c r="L73" s="4">
        <f t="shared" si="9"/>
        <v>859.64220688896057</v>
      </c>
      <c r="M73" s="4">
        <f t="shared" si="10"/>
        <v>1031.157358744209</v>
      </c>
      <c r="N73" s="4">
        <f t="shared" si="11"/>
        <v>937.13399236573241</v>
      </c>
    </row>
    <row r="74" spans="2:14">
      <c r="B74" t="s">
        <v>19</v>
      </c>
      <c r="C74" s="4"/>
      <c r="D74" s="4">
        <v>9038.7609766035894</v>
      </c>
      <c r="E74" s="4">
        <v>8510.8537944078544</v>
      </c>
      <c r="F74" s="4">
        <v>9461.484371321505</v>
      </c>
      <c r="G74" s="4">
        <v>10034.781320118114</v>
      </c>
      <c r="H74" s="4">
        <v>10569.511019632042</v>
      </c>
      <c r="I74" s="4">
        <v>11635.843344393737</v>
      </c>
      <c r="K74" s="4">
        <f t="shared" si="8"/>
        <v>8510.8537944078544</v>
      </c>
      <c r="L74" s="4">
        <f t="shared" si="9"/>
        <v>950.63057691365066</v>
      </c>
      <c r="M74" s="4">
        <f t="shared" si="10"/>
        <v>1108.026648310537</v>
      </c>
      <c r="N74" s="4">
        <f t="shared" si="11"/>
        <v>1066.3323247616954</v>
      </c>
    </row>
    <row r="75" spans="2:14">
      <c r="B75" t="s">
        <v>23</v>
      </c>
      <c r="C75" s="4"/>
      <c r="D75" s="4"/>
      <c r="E75" s="4">
        <v>8419.8085393902456</v>
      </c>
      <c r="F75" s="4">
        <v>9468.0914750713018</v>
      </c>
      <c r="G75" s="4">
        <v>10087.626690058805</v>
      </c>
      <c r="H75" s="4">
        <v>10671.520285233153</v>
      </c>
      <c r="I75" s="4">
        <v>11836.162626774807</v>
      </c>
      <c r="K75" s="4">
        <f t="shared" si="8"/>
        <v>8419.8085393902456</v>
      </c>
      <c r="L75" s="4">
        <f t="shared" si="9"/>
        <v>1048.2829356810562</v>
      </c>
      <c r="M75" s="4">
        <f t="shared" si="10"/>
        <v>1203.4288101618513</v>
      </c>
      <c r="N75" s="4">
        <f t="shared" si="11"/>
        <v>1164.6423415416539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</vt:vector>
  </HeadingPairs>
  <TitlesOfParts>
    <vt:vector size="10" baseType="lpstr">
      <vt:lpstr>Usage notes</vt:lpstr>
      <vt:lpstr>Prison numbers</vt:lpstr>
      <vt:lpstr>Prison population tables</vt:lpstr>
      <vt:lpstr>Data for annual graphs</vt:lpstr>
      <vt:lpstr>Remand</vt:lpstr>
      <vt:lpstr>Remand annual</vt:lpstr>
      <vt:lpstr>Sentenced</vt:lpstr>
      <vt:lpstr>Sentenced annual</vt:lpstr>
      <vt:lpstr>Total</vt:lpstr>
      <vt:lpstr>Total annual</vt:lpstr>
    </vt:vector>
  </TitlesOfParts>
  <Company>Ministry of Justice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</dc:creator>
  <cp:lastModifiedBy>Henderson</cp:lastModifiedBy>
  <dcterms:created xsi:type="dcterms:W3CDTF">2013-06-27T21:48:12Z</dcterms:created>
  <dcterms:modified xsi:type="dcterms:W3CDTF">2015-12-09T22:54:57Z</dcterms:modified>
</cp:coreProperties>
</file>